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comments4.xml" ContentType="application/vnd.openxmlformats-officedocument.spreadsheetml.comments+xml"/>
  <Override PartName="/xl/tables/table6.xml" ContentType="application/vnd.openxmlformats-officedocument.spreadsheetml.table+xml"/>
  <Override PartName="/xl/comments5.xml" ContentType="application/vnd.openxmlformats-officedocument.spreadsheetml.comments+xml"/>
  <Override PartName="/xl/tables/table7.xml" ContentType="application/vnd.openxmlformats-officedocument.spreadsheetml.table+xml"/>
  <Override PartName="/xl/comments6.xml" ContentType="application/vnd.openxmlformats-officedocument.spreadsheetml.comments+xml"/>
  <Override PartName="/xl/tables/table8.xml" ContentType="application/vnd.openxmlformats-officedocument.spreadsheetml.table+xml"/>
  <Override PartName="/xl/comments7.xml" ContentType="application/vnd.openxmlformats-officedocument.spreadsheetml.comments+xml"/>
  <Override PartName="/xl/tables/table9.xml" ContentType="application/vnd.openxmlformats-officedocument.spreadsheetml.table+xml"/>
  <Override PartName="/xl/comments8.xml" ContentType="application/vnd.openxmlformats-officedocument.spreadsheetml.comments+xml"/>
  <Override PartName="/xl/tables/table10.xml" ContentType="application/vnd.openxmlformats-officedocument.spreadsheetml.table+xml"/>
  <Override PartName="/xl/comments9.xml" ContentType="application/vnd.openxmlformats-officedocument.spreadsheetml.comments+xml"/>
  <Override PartName="/xl/tables/table11.xml" ContentType="application/vnd.openxmlformats-officedocument.spreadsheetml.table+xml"/>
  <Override PartName="/xl/comments10.xml" ContentType="application/vnd.openxmlformats-officedocument.spreadsheetml.comments+xml"/>
  <Override PartName="/xl/tables/table12.xml" ContentType="application/vnd.openxmlformats-officedocument.spreadsheetml.table+xml"/>
  <Override PartName="/xl/comments11.xml" ContentType="application/vnd.openxmlformats-officedocument.spreadsheetml.comments+xml"/>
  <Override PartName="/xl/tables/table13.xml" ContentType="application/vnd.openxmlformats-officedocument.spreadsheetml.table+xml"/>
  <Override PartName="/xl/comments12.xml" ContentType="application/vnd.openxmlformats-officedocument.spreadsheetml.comments+xml"/>
  <Override PartName="/xl/tables/table14.xml" ContentType="application/vnd.openxmlformats-officedocument.spreadsheetml.table+xml"/>
  <Override PartName="/xl/comments13.xml" ContentType="application/vnd.openxmlformats-officedocument.spreadsheetml.comments+xml"/>
  <Override PartName="/xl/tables/table15.xml" ContentType="application/vnd.openxmlformats-officedocument.spreadsheetml.table+xml"/>
  <Override PartName="/xl/comments14.xml" ContentType="application/vnd.openxmlformats-officedocument.spreadsheetml.comments+xml"/>
  <Override PartName="/xl/tables/table16.xml" ContentType="application/vnd.openxmlformats-officedocument.spreadsheetml.table+xml"/>
  <Override PartName="/xl/comments15.xml" ContentType="application/vnd.openxmlformats-officedocument.spreadsheetml.comments+xml"/>
  <Override PartName="/xl/tables/table17.xml" ContentType="application/vnd.openxmlformats-officedocument.spreadsheetml.table+xml"/>
  <Override PartName="/xl/comments16.xml" ContentType="application/vnd.openxmlformats-officedocument.spreadsheetml.comments+xml"/>
  <Override PartName="/xl/tables/table18.xml" ContentType="application/vnd.openxmlformats-officedocument.spreadsheetml.table+xml"/>
  <Override PartName="/xl/comments17.xml" ContentType="application/vnd.openxmlformats-officedocument.spreadsheetml.comments+xml"/>
  <Override PartName="/xl/tables/table19.xml" ContentType="application/vnd.openxmlformats-officedocument.spreadsheetml.table+xml"/>
  <Override PartName="/xl/comments18.xml" ContentType="application/vnd.openxmlformats-officedocument.spreadsheetml.comments+xml"/>
  <Override PartName="/xl/tables/table20.xml" ContentType="application/vnd.openxmlformats-officedocument.spreadsheetml.table+xml"/>
  <Override PartName="/xl/comments19.xml" ContentType="application/vnd.openxmlformats-officedocument.spreadsheetml.comments+xml"/>
  <Override PartName="/xl/tables/table21.xml" ContentType="application/vnd.openxmlformats-officedocument.spreadsheetml.table+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danie\GDrive\UNESCO_2020\6_Products\Revised Tables January 2021\"/>
    </mc:Choice>
  </mc:AlternateContent>
  <xr:revisionPtr revIDLastSave="0" documentId="13_ncr:1_{E90E7812-48EF-4971-985D-6BDE9A084404}" xr6:coauthVersionLast="46" xr6:coauthVersionMax="46" xr10:uidLastSave="{00000000-0000-0000-0000-000000000000}"/>
  <bookViews>
    <workbookView xWindow="2775" yWindow="3015" windowWidth="20430" windowHeight="12495" xr2:uid="{00000000-000D-0000-FFFF-FFFF00000000}"/>
  </bookViews>
  <sheets>
    <sheet name="TOC"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21" l="1"/>
  <c r="A8" i="20"/>
  <c r="A8" i="19"/>
  <c r="A8" i="18"/>
  <c r="A8" i="17"/>
  <c r="A8" i="16"/>
  <c r="A8" i="15"/>
  <c r="A8" i="14"/>
  <c r="A8" i="13"/>
  <c r="A8" i="12"/>
  <c r="A8" i="11"/>
  <c r="A8" i="10"/>
  <c r="A8" i="9"/>
  <c r="A8" i="8"/>
  <c r="A8" i="7"/>
  <c r="A8" i="6"/>
  <c r="A8" i="5"/>
  <c r="A8" i="4"/>
  <c r="A8" i="3"/>
  <c r="A8" i="2"/>
  <c r="H27" i="1"/>
  <c r="A27" i="1"/>
  <c r="H26" i="1"/>
  <c r="A26" i="1"/>
  <c r="H25" i="1"/>
  <c r="A25" i="1"/>
  <c r="H24" i="1"/>
  <c r="A24" i="1"/>
  <c r="H23" i="1"/>
  <c r="A23" i="1"/>
  <c r="H22" i="1"/>
  <c r="A22" i="1"/>
  <c r="H21" i="1"/>
  <c r="A21" i="1"/>
  <c r="H20" i="1"/>
  <c r="A20" i="1"/>
  <c r="H19" i="1"/>
  <c r="A19" i="1"/>
  <c r="H18" i="1"/>
  <c r="A18" i="1"/>
  <c r="H17" i="1"/>
  <c r="A17" i="1"/>
  <c r="H16" i="1"/>
  <c r="A16" i="1"/>
  <c r="H15" i="1"/>
  <c r="A15" i="1"/>
  <c r="H14" i="1"/>
  <c r="A14" i="1"/>
  <c r="H13" i="1"/>
  <c r="A13" i="1"/>
  <c r="H12" i="1"/>
  <c r="A12" i="1"/>
  <c r="H11" i="1"/>
  <c r="A11" i="1"/>
  <c r="H10" i="1"/>
  <c r="A10" i="1"/>
  <c r="H9" i="1"/>
  <c r="A9" i="1"/>
  <c r="H8" i="1"/>
  <c r="A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I11" authorId="0" shapeId="0" xr:uid="{00000000-0006-0000-0100-000001000000}">
      <text>
        <r>
          <rPr>
            <sz val="10"/>
            <color rgb="FF333333"/>
            <rFont val="Calibri"/>
            <family val="2"/>
          </rPr>
          <t>QUALIFIER: This data point is an ESTIMATE produced by the UNESCO INSTITUTE FOR STATISTICS.</t>
        </r>
      </text>
    </comment>
    <comment ref="J11" authorId="0" shapeId="0" xr:uid="{00000000-0006-0000-0100-000002000000}">
      <text>
        <r>
          <rPr>
            <sz val="10"/>
            <color rgb="FF333333"/>
            <rFont val="Calibri"/>
            <family val="2"/>
          </rPr>
          <t>QUALIFIER: This data point is an ESTIMATE produced by the UNESCO INSTITUTE FOR STATISTICS.</t>
        </r>
      </text>
    </comment>
    <comment ref="F12" authorId="0" shapeId="0" xr:uid="{00000000-0006-0000-0100-000003000000}">
      <text>
        <r>
          <rPr>
            <sz val="10"/>
            <color rgb="FF333333"/>
            <rFont val="Calibri"/>
            <family val="2"/>
          </rPr>
          <t>QUALIFIER: This data point is an ESTIMATE produced by the UNESCO INSTITUTE FOR STATISTICS.</t>
        </r>
      </text>
    </comment>
    <comment ref="I13" authorId="0" shapeId="0" xr:uid="{00000000-0006-0000-0100-000004000000}">
      <text>
        <r>
          <rPr>
            <sz val="10"/>
            <color rgb="FF333333"/>
            <rFont val="Calibri"/>
            <family val="2"/>
          </rPr>
          <t>QUALIFIER: This data point is an ESTIMATE produced by the UNESCO INSTITUTE FOR STATISTICS.</t>
        </r>
      </text>
    </comment>
    <comment ref="J13" authorId="0" shapeId="0" xr:uid="{00000000-0006-0000-0100-000005000000}">
      <text>
        <r>
          <rPr>
            <sz val="10"/>
            <color rgb="FF333333"/>
            <rFont val="Calibri"/>
            <family val="2"/>
          </rPr>
          <t>QUALIFIER: This data point is an ESTIMATE produced by the UNESCO INSTITUTE FOR STATISTICS.</t>
        </r>
      </text>
    </comment>
    <comment ref="K13" authorId="0" shapeId="0" xr:uid="{00000000-0006-0000-0100-000006000000}">
      <text>
        <r>
          <rPr>
            <sz val="10"/>
            <color rgb="FF333333"/>
            <rFont val="Calibri"/>
            <family val="2"/>
          </rPr>
          <t>QUALIFIER: This data point is an ESTIMATE produced by the UNESCO INSTITUTE FOR STATISTICS.</t>
        </r>
      </text>
    </comment>
    <comment ref="I19" authorId="0" shapeId="0" xr:uid="{00000000-0006-0000-0100-000007000000}">
      <text>
        <r>
          <rPr>
            <sz val="10"/>
            <color rgb="FF333333"/>
            <rFont val="Calibri"/>
            <family val="2"/>
          </rPr>
          <t>QUALIFIER: This data point is an ESTIMATE produced by the UNESCO INSTITUTE FOR STATISTICS.</t>
        </r>
      </text>
    </comment>
    <comment ref="J19" authorId="0" shapeId="0" xr:uid="{00000000-0006-0000-0100-000008000000}">
      <text>
        <r>
          <rPr>
            <sz val="10"/>
            <color rgb="FF333333"/>
            <rFont val="Calibri"/>
            <family val="2"/>
          </rPr>
          <t>QUALIFIER: This data point is an ESTIMATE produced by the UNESCO INSTITUTE FOR STATISTICS.</t>
        </r>
      </text>
    </comment>
    <comment ref="F24" authorId="0" shapeId="0" xr:uid="{00000000-0006-0000-0100-000009000000}">
      <text>
        <r>
          <rPr>
            <sz val="10"/>
            <color rgb="FF333333"/>
            <rFont val="Calibri"/>
            <family val="2"/>
          </rPr>
          <t>QUALIFIER: This data point is an ESTIMATE produced by the UNESCO INSTITUTE FOR STATISTICS.</t>
        </r>
      </text>
    </comment>
    <comment ref="G24" authorId="0" shapeId="0" xr:uid="{00000000-0006-0000-0100-00000A000000}">
      <text>
        <r>
          <rPr>
            <sz val="10"/>
            <color rgb="FF333333"/>
            <rFont val="Calibri"/>
            <family val="2"/>
          </rPr>
          <t>QUALIFIER: This data point is an ESTIMATE produced by the UNESCO INSTITUTE FOR STATISTICS.</t>
        </r>
      </text>
    </comment>
    <comment ref="H24" authorId="0" shapeId="0" xr:uid="{00000000-0006-0000-0100-00000B000000}">
      <text>
        <r>
          <rPr>
            <sz val="10"/>
            <color rgb="FF333333"/>
            <rFont val="Calibri"/>
            <family val="2"/>
          </rPr>
          <t>QUALIFIER: This data point is an ESTIMATE produced by the UNESCO INSTITUTE FOR STATISTICS.</t>
        </r>
      </text>
    </comment>
    <comment ref="I24" authorId="0" shapeId="0" xr:uid="{00000000-0006-0000-0100-00000C000000}">
      <text>
        <r>
          <rPr>
            <sz val="10"/>
            <color rgb="FF333333"/>
            <rFont val="Calibri"/>
            <family val="2"/>
          </rPr>
          <t>QUALIFIER: This data point is an ESTIMATE produced by the UNESCO INSTITUTE FOR STATISTICS.</t>
        </r>
      </text>
    </comment>
    <comment ref="J24" authorId="0" shapeId="0" xr:uid="{00000000-0006-0000-0100-00000D000000}">
      <text>
        <r>
          <rPr>
            <sz val="10"/>
            <color rgb="FF333333"/>
            <rFont val="Calibri"/>
            <family val="2"/>
          </rPr>
          <t>QUALIFIER: This data point is an ESTIMATE produced by the UNESCO INSTITUTE FOR STATISTICS.</t>
        </r>
      </text>
    </comment>
    <comment ref="K37" authorId="0" shapeId="0" xr:uid="{00000000-0006-0000-0100-00000E000000}">
      <text>
        <r>
          <rPr>
            <sz val="10"/>
            <color rgb="FF333333"/>
            <rFont val="Calibri"/>
            <family val="2"/>
          </rPr>
          <t>QUALIFIER: This data point is an ESTIMATE produced by the UNESCO INSTITUTE FOR STATISTICS.</t>
        </r>
      </text>
    </comment>
    <comment ref="C54" authorId="0" shapeId="0" xr:uid="{00000000-0006-0000-0100-00000F000000}">
      <text>
        <r>
          <rPr>
            <sz val="10"/>
            <color rgb="FF333333"/>
            <rFont val="Calibri"/>
            <family val="2"/>
          </rPr>
          <t>MAGNITUDE: The value will be 0. This data point is NOT APPLICABLE for the submitting nation.</t>
        </r>
      </text>
    </comment>
    <comment ref="D54" authorId="0" shapeId="0" xr:uid="{00000000-0006-0000-0100-000010000000}">
      <text>
        <r>
          <rPr>
            <sz val="10"/>
            <color rgb="FF333333"/>
            <rFont val="Calibri"/>
            <family val="2"/>
          </rPr>
          <t>MAGNITUDE: The value will be 0. This data point is NOT APPLICABLE for the submitting nation.</t>
        </r>
      </text>
    </comment>
    <comment ref="E54" authorId="0" shapeId="0" xr:uid="{00000000-0006-0000-0100-000011000000}">
      <text>
        <r>
          <rPr>
            <sz val="10"/>
            <color rgb="FF333333"/>
            <rFont val="Calibri"/>
            <family val="2"/>
          </rPr>
          <t>MAGNITUDE: The value will be 0. This data point is NOT APPLICABLE for the submitting nation.</t>
        </r>
      </text>
    </comment>
    <comment ref="F54" authorId="0" shapeId="0" xr:uid="{00000000-0006-0000-0100-000012000000}">
      <text>
        <r>
          <rPr>
            <sz val="10"/>
            <color rgb="FF333333"/>
            <rFont val="Calibri"/>
            <family val="2"/>
          </rPr>
          <t>MAGNITUDE: The value will be 0. This data point is NOT APPLICABLE for the submitting nation.</t>
        </r>
      </text>
    </comment>
    <comment ref="G54" authorId="0" shapeId="0" xr:uid="{00000000-0006-0000-0100-000013000000}">
      <text>
        <r>
          <rPr>
            <sz val="10"/>
            <color rgb="FF333333"/>
            <rFont val="Calibri"/>
            <family val="2"/>
          </rPr>
          <t>MAGNITUDE: The value will be 0. This data point is NOT APPLICABLE for the submitting nation.</t>
        </r>
      </text>
    </comment>
    <comment ref="H54" authorId="0" shapeId="0" xr:uid="{00000000-0006-0000-0100-000014000000}">
      <text>
        <r>
          <rPr>
            <sz val="10"/>
            <color rgb="FF333333"/>
            <rFont val="Calibri"/>
            <family val="2"/>
          </rPr>
          <t>MAGNITUDE: The value will be 0. This data point is NOT APPLICABLE for the submitting nation.</t>
        </r>
      </text>
    </comment>
    <comment ref="I54" authorId="0" shapeId="0" xr:uid="{00000000-0006-0000-0100-000015000000}">
      <text>
        <r>
          <rPr>
            <sz val="10"/>
            <color rgb="FF333333"/>
            <rFont val="Calibri"/>
            <family val="2"/>
          </rPr>
          <t>MAGNITUDE: The value will be 0. This data point is NOT APPLICABLE for the submitting nation.</t>
        </r>
      </text>
    </comment>
    <comment ref="J54" authorId="0" shapeId="0" xr:uid="{00000000-0006-0000-0100-000016000000}">
      <text>
        <r>
          <rPr>
            <sz val="10"/>
            <color rgb="FF333333"/>
            <rFont val="Calibri"/>
            <family val="2"/>
          </rPr>
          <t>MAGNITUDE: The value will be 0. This data point is NOT APPLICABLE for the submitting nation.</t>
        </r>
      </text>
    </comment>
    <comment ref="K54" authorId="0" shapeId="0" xr:uid="{00000000-0006-0000-0100-000017000000}">
      <text>
        <r>
          <rPr>
            <sz val="10"/>
            <color rgb="FF333333"/>
            <rFont val="Calibri"/>
            <family val="2"/>
          </rPr>
          <t>MAGNITUDE: The value will be 0. This data point is NOT APPLICABLE for the submitting nation.</t>
        </r>
      </text>
    </comment>
    <comment ref="L54" authorId="0" shapeId="0" xr:uid="{00000000-0006-0000-0100-000018000000}">
      <text>
        <r>
          <rPr>
            <sz val="10"/>
            <color rgb="FF333333"/>
            <rFont val="Calibri"/>
            <family val="2"/>
          </rPr>
          <t>MAGNITUDE: The value will be 0. This data point is NOT APPLICABLE for the submitting nation.</t>
        </r>
      </text>
    </comment>
    <comment ref="M54" authorId="0" shapeId="0" xr:uid="{00000000-0006-0000-0100-000019000000}">
      <text>
        <r>
          <rPr>
            <sz val="10"/>
            <color rgb="FF333333"/>
            <rFont val="Calibri"/>
            <family val="2"/>
          </rPr>
          <t>MAGNITUDE: The value will be 0. This data point is NOT APPLICABLE for the submitting nation.</t>
        </r>
      </text>
    </comment>
    <comment ref="J93" authorId="0" shapeId="0" xr:uid="{00000000-0006-0000-0100-00001A000000}">
      <text>
        <r>
          <rPr>
            <sz val="10"/>
            <color rgb="FF333333"/>
            <rFont val="Calibri"/>
            <family val="2"/>
          </rPr>
          <t>QUALIFIER: This data point is an ESTIMATE produced by the UNESCO INSTITUTE FOR STATISTICS.</t>
        </r>
      </text>
    </comment>
    <comment ref="K93" authorId="0" shapeId="0" xr:uid="{00000000-0006-0000-0100-00001B000000}">
      <text>
        <r>
          <rPr>
            <sz val="10"/>
            <color rgb="FF333333"/>
            <rFont val="Calibri"/>
            <family val="2"/>
          </rPr>
          <t>QUALIFIER: This data point is an ESTIMATE produced by the UNESCO INSTITUTE FOR STATISTICS.</t>
        </r>
      </text>
    </comment>
    <comment ref="C103" authorId="0" shapeId="0" xr:uid="{00000000-0006-0000-0100-00001C000000}">
      <text>
        <r>
          <rPr>
            <sz val="10"/>
            <color rgb="FF333333"/>
            <rFont val="Calibri"/>
            <family val="2"/>
          </rPr>
          <t>QUALIFIER: This data point is a NATIONAL ESTIMATE.</t>
        </r>
      </text>
    </comment>
    <comment ref="J124" authorId="0" shapeId="0" xr:uid="{00000000-0006-0000-0100-00001D000000}">
      <text>
        <r>
          <rPr>
            <sz val="10"/>
            <color rgb="FF333333"/>
            <rFont val="Calibri"/>
            <family val="2"/>
          </rPr>
          <t>QUALIFIER: This data point is an ESTIMATE produced by the UNESCO INSTITUTE FOR STATISTICS.</t>
        </r>
      </text>
    </comment>
    <comment ref="K124" authorId="0" shapeId="0" xr:uid="{00000000-0006-0000-0100-00001E000000}">
      <text>
        <r>
          <rPr>
            <sz val="10"/>
            <color rgb="FF333333"/>
            <rFont val="Calibri"/>
            <family val="2"/>
          </rPr>
          <t>QUALIFIER: This data point is an ESTIMATE produced by the UNESCO INSTITUTE FOR STATISTICS.</t>
        </r>
      </text>
    </comment>
    <comment ref="I129" authorId="0" shapeId="0" xr:uid="{00000000-0006-0000-0100-00001F000000}">
      <text>
        <r>
          <rPr>
            <sz val="10"/>
            <color rgb="FF333333"/>
            <rFont val="Calibri"/>
            <family val="2"/>
          </rPr>
          <t>QUALIFIER: This data point is an ESTIMATE produced by the UNESCO INSTITUTE FOR STATISTICS.</t>
        </r>
      </text>
    </comment>
    <comment ref="J129" authorId="0" shapeId="0" xr:uid="{00000000-0006-0000-0100-000020000000}">
      <text>
        <r>
          <rPr>
            <sz val="10"/>
            <color rgb="FF333333"/>
            <rFont val="Calibri"/>
            <family val="2"/>
          </rPr>
          <t>QUALIFIER: This data point is an ESTIMATE produced by the UNESCO INSTITUTE FOR STATISTICS.</t>
        </r>
      </text>
    </comment>
    <comment ref="K129" authorId="0" shapeId="0" xr:uid="{00000000-0006-0000-0100-000021000000}">
      <text>
        <r>
          <rPr>
            <sz val="10"/>
            <color rgb="FF333333"/>
            <rFont val="Calibri"/>
            <family val="2"/>
          </rPr>
          <t>QUALIFIER: This data point is an ESTIMATE produced by the UNESCO INSTITUTE FOR STATISTICS.</t>
        </r>
      </text>
    </comment>
    <comment ref="J130" authorId="0" shapeId="0" xr:uid="{00000000-0006-0000-0100-000022000000}">
      <text>
        <r>
          <rPr>
            <sz val="10"/>
            <color rgb="FF333333"/>
            <rFont val="Calibri"/>
            <family val="2"/>
          </rPr>
          <t>QUALIFIER: This data point is an ESTIMATE produced by the UNESCO INSTITUTE FOR STATISTICS.</t>
        </r>
      </text>
    </comment>
    <comment ref="K130" authorId="0" shapeId="0" xr:uid="{00000000-0006-0000-0100-000023000000}">
      <text>
        <r>
          <rPr>
            <sz val="10"/>
            <color rgb="FF333333"/>
            <rFont val="Calibri"/>
            <family val="2"/>
          </rPr>
          <t>QUALIFIER: This data point is an ESTIMATE produced by the UNESCO INSTITUTE FOR STATISTICS.</t>
        </r>
      </text>
    </comment>
    <comment ref="G131" authorId="0" shapeId="0" xr:uid="{00000000-0006-0000-0100-000024000000}">
      <text>
        <r>
          <rPr>
            <sz val="10"/>
            <color rgb="FF333333"/>
            <rFont val="Calibri"/>
            <family val="2"/>
          </rPr>
          <t>QUALIFIER: This data point is an ESTIMATE produced by the UNESCO INSTITUTE FOR STATISTICS.</t>
        </r>
      </text>
    </comment>
    <comment ref="H131" authorId="0" shapeId="0" xr:uid="{00000000-0006-0000-0100-000025000000}">
      <text>
        <r>
          <rPr>
            <sz val="10"/>
            <color rgb="FF333333"/>
            <rFont val="Calibri"/>
            <family val="2"/>
          </rPr>
          <t>QUALIFIER: This data point is an ESTIMATE produced by the UNESCO INSTITUTE FOR STATISTICS.</t>
        </r>
      </text>
    </comment>
    <comment ref="I131" authorId="0" shapeId="0" xr:uid="{00000000-0006-0000-0100-000026000000}">
      <text>
        <r>
          <rPr>
            <sz val="10"/>
            <color rgb="FF333333"/>
            <rFont val="Calibri"/>
            <family val="2"/>
          </rPr>
          <t>QUALIFIER: This data point is an ESTIMATE produced by the UNESCO INSTITUTE FOR STATISTICS.</t>
        </r>
      </text>
    </comment>
    <comment ref="J131" authorId="0" shapeId="0" xr:uid="{00000000-0006-0000-0100-000027000000}">
      <text>
        <r>
          <rPr>
            <sz val="10"/>
            <color rgb="FF333333"/>
            <rFont val="Calibri"/>
            <family val="2"/>
          </rPr>
          <t>QUALIFIER: This data point is an ESTIMATE produced by the UNESCO INSTITUTE FOR STATISTICS.</t>
        </r>
      </text>
    </comment>
    <comment ref="G133" authorId="0" shapeId="0" xr:uid="{00000000-0006-0000-0100-000028000000}">
      <text>
        <r>
          <rPr>
            <sz val="10"/>
            <color rgb="FF333333"/>
            <rFont val="Calibri"/>
            <family val="2"/>
          </rPr>
          <t>QUALIFIER: This data point is an ESTIMATE produced by the UNESCO INSTITUTE FOR STATISTICS.</t>
        </r>
      </text>
    </comment>
    <comment ref="H133" authorId="0" shapeId="0" xr:uid="{00000000-0006-0000-0100-000029000000}">
      <text>
        <r>
          <rPr>
            <sz val="10"/>
            <color rgb="FF333333"/>
            <rFont val="Calibri"/>
            <family val="2"/>
          </rPr>
          <t>QUALIFIER: This data point is an ESTIMATE produced by the UNESCO INSTITUTE FOR STATISTICS.</t>
        </r>
      </text>
    </comment>
    <comment ref="I133" authorId="0" shapeId="0" xr:uid="{00000000-0006-0000-0100-00002A000000}">
      <text>
        <r>
          <rPr>
            <sz val="10"/>
            <color rgb="FF333333"/>
            <rFont val="Calibri"/>
            <family val="2"/>
          </rPr>
          <t>QUALIFIER: This data point is an ESTIMATE produced by the UNESCO INSTITUTE FOR STATISTICS.</t>
        </r>
      </text>
    </comment>
    <comment ref="J133" authorId="0" shapeId="0" xr:uid="{00000000-0006-0000-0100-00002B000000}">
      <text>
        <r>
          <rPr>
            <sz val="10"/>
            <color rgb="FF333333"/>
            <rFont val="Calibri"/>
            <family val="2"/>
          </rPr>
          <t>QUALIFIER: This data point is an ESTIMATE produced by the UNESCO INSTITUTE FOR STATISTICS.</t>
        </r>
      </text>
    </comment>
    <comment ref="K133" authorId="0" shapeId="0" xr:uid="{00000000-0006-0000-0100-00002C000000}">
      <text>
        <r>
          <rPr>
            <sz val="10"/>
            <color rgb="FF333333"/>
            <rFont val="Calibri"/>
            <family val="2"/>
          </rPr>
          <t>QUALIFIER: This data point is an ESTIMATE produced by the UNESCO INSTITUTE FOR STATISTICS.</t>
        </r>
      </text>
    </comment>
    <comment ref="J135" authorId="0" shapeId="0" xr:uid="{00000000-0006-0000-0100-00002D000000}">
      <text>
        <r>
          <rPr>
            <sz val="10"/>
            <color rgb="FF333333"/>
            <rFont val="Calibri"/>
            <family val="2"/>
          </rPr>
          <t>QUALIFIER: This data point is an ESTIMATE produced by the UNESCO INSTITUTE FOR STATISTICS.</t>
        </r>
      </text>
    </comment>
    <comment ref="G137" authorId="0" shapeId="0" xr:uid="{00000000-0006-0000-0100-00002E000000}">
      <text>
        <r>
          <rPr>
            <sz val="10"/>
            <color rgb="FF333333"/>
            <rFont val="Calibri"/>
            <family val="2"/>
          </rPr>
          <t>QUALIFIER: This data point is an ESTIMATE produced by the UNESCO INSTITUTE FOR STATISTICS.</t>
        </r>
      </text>
    </comment>
    <comment ref="H137" authorId="0" shapeId="0" xr:uid="{00000000-0006-0000-0100-00002F000000}">
      <text>
        <r>
          <rPr>
            <sz val="10"/>
            <color rgb="FF333333"/>
            <rFont val="Calibri"/>
            <family val="2"/>
          </rPr>
          <t>QUALIFIER: This data point is an ESTIMATE produced by the UNESCO INSTITUTE FOR STATISTICS.</t>
        </r>
      </text>
    </comment>
    <comment ref="J137" authorId="0" shapeId="0" xr:uid="{00000000-0006-0000-0100-000030000000}">
      <text>
        <r>
          <rPr>
            <sz val="10"/>
            <color rgb="FF333333"/>
            <rFont val="Calibri"/>
            <family val="2"/>
          </rPr>
          <t>QUALIFIER: This data point is an ESTIMATE produced by the UNESCO INSTITUTE FOR STATISTICS.</t>
        </r>
      </text>
    </comment>
    <comment ref="K137" authorId="0" shapeId="0" xr:uid="{00000000-0006-0000-0100-000031000000}">
      <text>
        <r>
          <rPr>
            <sz val="10"/>
            <color rgb="FF333333"/>
            <rFont val="Calibri"/>
            <family val="2"/>
          </rPr>
          <t>QUALIFIER: This data point is an ESTIMATE produced by the UNESCO INSTITUTE FOR STATISTICS.</t>
        </r>
      </text>
    </comment>
    <comment ref="H138" authorId="0" shapeId="0" xr:uid="{00000000-0006-0000-0100-000032000000}">
      <text>
        <r>
          <rPr>
            <sz val="10"/>
            <color rgb="FF333333"/>
            <rFont val="Calibri"/>
            <family val="2"/>
          </rPr>
          <t>QUALIFIER: This data point is an ESTIMATE produced by the UNESCO INSTITUTE FOR STATISTICS.</t>
        </r>
      </text>
    </comment>
    <comment ref="G139" authorId="0" shapeId="0" xr:uid="{00000000-0006-0000-0100-000033000000}">
      <text>
        <r>
          <rPr>
            <sz val="10"/>
            <color rgb="FF333333"/>
            <rFont val="Calibri"/>
            <family val="2"/>
          </rPr>
          <t>QUALIFIER: This data point is an ESTIMATE produced by the UNESCO INSTITUTE FOR STATISTICS.</t>
        </r>
      </text>
    </comment>
    <comment ref="I139" authorId="0" shapeId="0" xr:uid="{00000000-0006-0000-0100-000034000000}">
      <text>
        <r>
          <rPr>
            <sz val="10"/>
            <color rgb="FF333333"/>
            <rFont val="Calibri"/>
            <family val="2"/>
          </rPr>
          <t>QUALIFIER: This data point is an ESTIMATE produced by the UNESCO INSTITUTE FOR STATISTICS.</t>
        </r>
      </text>
    </comment>
    <comment ref="J139" authorId="0" shapeId="0" xr:uid="{00000000-0006-0000-0100-000035000000}">
      <text>
        <r>
          <rPr>
            <sz val="10"/>
            <color rgb="FF333333"/>
            <rFont val="Calibri"/>
            <family val="2"/>
          </rPr>
          <t>QUALIFIER: This data point is an ESTIMATE produced by the UNESCO INSTITUTE FOR STATISTICS.</t>
        </r>
      </text>
    </comment>
    <comment ref="H140" authorId="0" shapeId="0" xr:uid="{00000000-0006-0000-0100-000036000000}">
      <text>
        <r>
          <rPr>
            <sz val="10"/>
            <color rgb="FF333333"/>
            <rFont val="Calibri"/>
            <family val="2"/>
          </rPr>
          <t>QUALIFIER: This data point is an ESTIMATE produced by the UNESCO INSTITUTE FOR STATISTICS.</t>
        </r>
      </text>
    </comment>
    <comment ref="I140" authorId="0" shapeId="0" xr:uid="{00000000-0006-0000-0100-000037000000}">
      <text>
        <r>
          <rPr>
            <sz val="10"/>
            <color rgb="FF333333"/>
            <rFont val="Calibri"/>
            <family val="2"/>
          </rPr>
          <t>QUALIFIER: This data point is an ESTIMATE produced by the UNESCO INSTITUTE FOR STATISTICS.</t>
        </r>
      </text>
    </comment>
    <comment ref="J140" authorId="0" shapeId="0" xr:uid="{00000000-0006-0000-0100-000038000000}">
      <text>
        <r>
          <rPr>
            <sz val="10"/>
            <color rgb="FF333333"/>
            <rFont val="Calibri"/>
            <family val="2"/>
          </rPr>
          <t>QUALIFIER: This data point is an ESTIMATE produced by the UNESCO INSTITUTE FOR STATISTICS.</t>
        </r>
      </text>
    </comment>
    <comment ref="K140" authorId="0" shapeId="0" xr:uid="{00000000-0006-0000-0100-000039000000}">
      <text>
        <r>
          <rPr>
            <sz val="10"/>
            <color rgb="FF333333"/>
            <rFont val="Calibri"/>
            <family val="2"/>
          </rPr>
          <t>QUALIFIER: This data point is an ESTIMATE produced by the UNESCO INSTITUTE FOR STATISTICS.</t>
        </r>
      </text>
    </comment>
    <comment ref="I144" authorId="0" shapeId="0" xr:uid="{00000000-0006-0000-0100-00003A000000}">
      <text>
        <r>
          <rPr>
            <sz val="10"/>
            <color rgb="FF333333"/>
            <rFont val="Calibri"/>
            <family val="2"/>
          </rPr>
          <t>QUALIFIER: This data point is an ESTIMATE produced by the UNESCO INSTITUTE FOR STATISTICS.</t>
        </r>
      </text>
    </comment>
    <comment ref="K144" authorId="0" shapeId="0" xr:uid="{00000000-0006-0000-0100-00003B000000}">
      <text>
        <r>
          <rPr>
            <sz val="10"/>
            <color rgb="FF333333"/>
            <rFont val="Calibri"/>
            <family val="2"/>
          </rPr>
          <t>QUALIFIER: This data point is an ESTIMATE produced by the UNESCO INSTITUTE FOR STATISTICS.</t>
        </r>
      </text>
    </comment>
    <comment ref="H145" authorId="0" shapeId="0" xr:uid="{00000000-0006-0000-0100-00003C000000}">
      <text>
        <r>
          <rPr>
            <sz val="10"/>
            <color rgb="FF333333"/>
            <rFont val="Calibri"/>
            <family val="2"/>
          </rPr>
          <t>QUALIFIER: This data point is an ESTIMATE produced by the UNESCO INSTITUTE FOR STATISTICS.</t>
        </r>
      </text>
    </comment>
    <comment ref="I145" authorId="0" shapeId="0" xr:uid="{00000000-0006-0000-0100-00003D000000}">
      <text>
        <r>
          <rPr>
            <sz val="10"/>
            <color rgb="FF333333"/>
            <rFont val="Calibri"/>
            <family val="2"/>
          </rPr>
          <t>QUALIFIER: This data point is an ESTIMATE produced by the UNESCO INSTITUTE FOR STATISTICS.</t>
        </r>
      </text>
    </comment>
    <comment ref="J145" authorId="0" shapeId="0" xr:uid="{00000000-0006-0000-0100-00003E000000}">
      <text>
        <r>
          <rPr>
            <sz val="10"/>
            <color rgb="FF333333"/>
            <rFont val="Calibri"/>
            <family val="2"/>
          </rPr>
          <t>QUALIFIER: This data point is an ESTIMATE produced by the UNESCO INSTITUTE FOR STATISTICS.</t>
        </r>
      </text>
    </comment>
    <comment ref="K145" authorId="0" shapeId="0" xr:uid="{00000000-0006-0000-0100-00003F000000}">
      <text>
        <r>
          <rPr>
            <sz val="10"/>
            <color rgb="FF333333"/>
            <rFont val="Calibri"/>
            <family val="2"/>
          </rPr>
          <t>QUALIFIER: This data point is an ESTIMATE produced by the UNESCO INSTITUTE FOR STATISTICS.</t>
        </r>
      </text>
    </comment>
    <comment ref="I148" authorId="0" shapeId="0" xr:uid="{00000000-0006-0000-0100-000040000000}">
      <text>
        <r>
          <rPr>
            <sz val="10"/>
            <color rgb="FF333333"/>
            <rFont val="Calibri"/>
            <family val="2"/>
          </rPr>
          <t>QUALIFIER: This data point is an ESTIMATE produced by the UNESCO INSTITUTE FOR STATISTICS.</t>
        </r>
      </text>
    </comment>
    <comment ref="J148" authorId="0" shapeId="0" xr:uid="{00000000-0006-0000-0100-000041000000}">
      <text>
        <r>
          <rPr>
            <sz val="10"/>
            <color rgb="FF333333"/>
            <rFont val="Calibri"/>
            <family val="2"/>
          </rPr>
          <t>QUALIFIER: This data point is an ESTIMATE produced by the UNESCO INSTITUTE FOR STATISTICS.</t>
        </r>
      </text>
    </comment>
    <comment ref="K148" authorId="0" shapeId="0" xr:uid="{00000000-0006-0000-0100-000042000000}">
      <text>
        <r>
          <rPr>
            <sz val="10"/>
            <color rgb="FF333333"/>
            <rFont val="Calibri"/>
            <family val="2"/>
          </rPr>
          <t>QUALIFIER: This data point is an ESTIMATE produced by the UNESCO INSTITUTE FOR STATISTICS.</t>
        </r>
      </text>
    </comment>
    <comment ref="J149" authorId="0" shapeId="0" xr:uid="{00000000-0006-0000-0100-000043000000}">
      <text>
        <r>
          <rPr>
            <sz val="10"/>
            <color rgb="FF333333"/>
            <rFont val="Calibri"/>
            <family val="2"/>
          </rPr>
          <t>QUALIFIER: This data point is an ESTIMATE produced by the UNESCO INSTITUTE FOR STATISTICS.</t>
        </r>
      </text>
    </comment>
    <comment ref="F150" authorId="0" shapeId="0" xr:uid="{00000000-0006-0000-0100-000044000000}">
      <text>
        <r>
          <rPr>
            <sz val="10"/>
            <color rgb="FF333333"/>
            <rFont val="Calibri"/>
            <family val="2"/>
          </rPr>
          <t>QUALIFIER: This data point is an ESTIMATE produced by the UNESCO INSTITUTE FOR STATISTICS.</t>
        </r>
      </text>
    </comment>
    <comment ref="G150" authorId="0" shapeId="0" xr:uid="{00000000-0006-0000-0100-000045000000}">
      <text>
        <r>
          <rPr>
            <sz val="10"/>
            <color rgb="FF333333"/>
            <rFont val="Calibri"/>
            <family val="2"/>
          </rPr>
          <t>QUALIFIER: This data point is an ESTIMATE produced by the UNESCO INSTITUTE FOR STATISTICS.</t>
        </r>
      </text>
    </comment>
    <comment ref="J150" authorId="0" shapeId="0" xr:uid="{00000000-0006-0000-0100-000046000000}">
      <text>
        <r>
          <rPr>
            <sz val="10"/>
            <color rgb="FF333333"/>
            <rFont val="Calibri"/>
            <family val="2"/>
          </rPr>
          <t>QUALIFIER: This data point is an ESTIMATE produced by the UNESCO INSTITUTE FOR STATISTICS.</t>
        </r>
      </text>
    </comment>
    <comment ref="K150" authorId="0" shapeId="0" xr:uid="{00000000-0006-0000-0100-000047000000}">
      <text>
        <r>
          <rPr>
            <sz val="10"/>
            <color rgb="FF333333"/>
            <rFont val="Calibri"/>
            <family val="2"/>
          </rPr>
          <t>QUALIFIER: This data point is an ESTIMATE produced by the UNESCO INSTITUTE FOR STATISTICS.</t>
        </r>
      </text>
    </comment>
    <comment ref="G151" authorId="0" shapeId="0" xr:uid="{00000000-0006-0000-0100-000048000000}">
      <text>
        <r>
          <rPr>
            <sz val="10"/>
            <color rgb="FF333333"/>
            <rFont val="Calibri"/>
            <family val="2"/>
          </rPr>
          <t>QUALIFIER: This data point is an ESTIMATE produced by the UNESCO INSTITUTE FOR STATISTICS.</t>
        </r>
      </text>
    </comment>
    <comment ref="H151" authorId="0" shapeId="0" xr:uid="{00000000-0006-0000-0100-000049000000}">
      <text>
        <r>
          <rPr>
            <sz val="10"/>
            <color rgb="FF333333"/>
            <rFont val="Calibri"/>
            <family val="2"/>
          </rPr>
          <t>QUALIFIER: This data point is an ESTIMATE produced by the UNESCO INSTITUTE FOR STATISTICS.</t>
        </r>
      </text>
    </comment>
    <comment ref="I151" authorId="0" shapeId="0" xr:uid="{00000000-0006-0000-0100-00004A000000}">
      <text>
        <r>
          <rPr>
            <sz val="10"/>
            <color rgb="FF333333"/>
            <rFont val="Calibri"/>
            <family val="2"/>
          </rPr>
          <t>QUALIFIER: This data point is an ESTIMATE produced by the UNESCO INSTITUTE FOR STATISTICS.</t>
        </r>
      </text>
    </comment>
    <comment ref="K151" authorId="0" shapeId="0" xr:uid="{00000000-0006-0000-0100-00004B000000}">
      <text>
        <r>
          <rPr>
            <sz val="10"/>
            <color rgb="FF333333"/>
            <rFont val="Calibri"/>
            <family val="2"/>
          </rPr>
          <t>QUALIFIER: This data point is an ESTIMATE produced by the UNESCO INSTITUTE FOR STATISTICS.</t>
        </r>
      </text>
    </comment>
    <comment ref="J152" authorId="0" shapeId="0" xr:uid="{00000000-0006-0000-0100-00004C000000}">
      <text>
        <r>
          <rPr>
            <sz val="10"/>
            <color rgb="FF333333"/>
            <rFont val="Calibri"/>
            <family val="2"/>
          </rPr>
          <t>QUALIFIER: This data point is an ESTIMATE produced by the UNESCO INSTITUTE FOR STATISTICS.</t>
        </r>
      </text>
    </comment>
    <comment ref="K152" authorId="0" shapeId="0" xr:uid="{00000000-0006-0000-0100-00004D000000}">
      <text>
        <r>
          <rPr>
            <sz val="10"/>
            <color rgb="FF333333"/>
            <rFont val="Calibri"/>
            <family val="2"/>
          </rPr>
          <t>QUALIFIER: This data point is an ESTIMATE produced by the UNESCO INSTITUTE FOR STATISTICS.</t>
        </r>
      </text>
    </comment>
    <comment ref="I154" authorId="0" shapeId="0" xr:uid="{00000000-0006-0000-0100-00004E000000}">
      <text>
        <r>
          <rPr>
            <sz val="10"/>
            <color rgb="FF333333"/>
            <rFont val="Calibri"/>
            <family val="2"/>
          </rPr>
          <t>QUALIFIER: This data point is an ESTIMATE produced by the UNESCO INSTITUTE FOR STATISTICS.</t>
        </r>
      </text>
    </comment>
    <comment ref="I156" authorId="0" shapeId="0" xr:uid="{00000000-0006-0000-0100-00004F000000}">
      <text>
        <r>
          <rPr>
            <sz val="10"/>
            <color rgb="FF333333"/>
            <rFont val="Calibri"/>
            <family val="2"/>
          </rPr>
          <t>QUALIFIER: This data point is an ESTIMATE produced by the UNESCO INSTITUTE FOR STATISTICS.</t>
        </r>
      </text>
    </comment>
    <comment ref="J156" authorId="0" shapeId="0" xr:uid="{00000000-0006-0000-0100-000050000000}">
      <text>
        <r>
          <rPr>
            <sz val="10"/>
            <color rgb="FF333333"/>
            <rFont val="Calibri"/>
            <family val="2"/>
          </rPr>
          <t>QUALIFIER: This data point is an ESTIMATE produced by the UNESCO INSTITUTE FOR STATISTICS.</t>
        </r>
      </text>
    </comment>
    <comment ref="K156" authorId="0" shapeId="0" xr:uid="{00000000-0006-0000-0100-000051000000}">
      <text>
        <r>
          <rPr>
            <sz val="10"/>
            <color rgb="FF333333"/>
            <rFont val="Calibri"/>
            <family val="2"/>
          </rPr>
          <t>QUALIFIER: This data point is an ESTIMATE produced by the UNESCO INSTITUTE FOR STATISTICS.</t>
        </r>
      </text>
    </comment>
    <comment ref="K158" authorId="0" shapeId="0" xr:uid="{00000000-0006-0000-0100-000052000000}">
      <text>
        <r>
          <rPr>
            <sz val="10"/>
            <color rgb="FF333333"/>
            <rFont val="Calibri"/>
            <family val="2"/>
          </rPr>
          <t>QUALIFIER: This data point is an ESTIMATE produced by the UNESCO INSTITUTE FOR STATISTICS.</t>
        </r>
      </text>
    </comment>
    <comment ref="G159" authorId="0" shapeId="0" xr:uid="{00000000-0006-0000-0100-000053000000}">
      <text>
        <r>
          <rPr>
            <sz val="10"/>
            <color rgb="FF333333"/>
            <rFont val="Calibri"/>
            <family val="2"/>
          </rPr>
          <t>QUALIFIER: This data point is an ESTIMATE produced by the UNESCO INSTITUTE FOR STATISTICS.</t>
        </r>
      </text>
    </comment>
    <comment ref="H159" authorId="0" shapeId="0" xr:uid="{00000000-0006-0000-0100-000054000000}">
      <text>
        <r>
          <rPr>
            <sz val="10"/>
            <color rgb="FF333333"/>
            <rFont val="Calibri"/>
            <family val="2"/>
          </rPr>
          <t>QUALIFIER: This data point is an ESTIMATE produced by the UNESCO INSTITUTE FOR STATISTICS.</t>
        </r>
      </text>
    </comment>
    <comment ref="I159" authorId="0" shapeId="0" xr:uid="{00000000-0006-0000-0100-000055000000}">
      <text>
        <r>
          <rPr>
            <sz val="10"/>
            <color rgb="FF333333"/>
            <rFont val="Calibri"/>
            <family val="2"/>
          </rPr>
          <t>QUALIFIER: This data point is an ESTIMATE produced by the UNESCO INSTITUTE FOR STATISTICS.</t>
        </r>
      </text>
    </comment>
    <comment ref="J159" authorId="0" shapeId="0" xr:uid="{00000000-0006-0000-0100-000056000000}">
      <text>
        <r>
          <rPr>
            <sz val="10"/>
            <color rgb="FF333333"/>
            <rFont val="Calibri"/>
            <family val="2"/>
          </rPr>
          <t>QUALIFIER: This data point is an ESTIMATE produced by the UNESCO INSTITUTE FOR STATISTICS.</t>
        </r>
      </text>
    </comment>
    <comment ref="J160" authorId="0" shapeId="0" xr:uid="{00000000-0006-0000-0100-000057000000}">
      <text>
        <r>
          <rPr>
            <sz val="10"/>
            <color rgb="FF333333"/>
            <rFont val="Calibri"/>
            <family val="2"/>
          </rPr>
          <t>QUALIFIER: This data point is an ESTIMATE produced by the UNESCO INSTITUTE FOR STATISTICS.</t>
        </r>
      </text>
    </comment>
    <comment ref="K160" authorId="0" shapeId="0" xr:uid="{00000000-0006-0000-0100-000058000000}">
      <text>
        <r>
          <rPr>
            <sz val="10"/>
            <color rgb="FF333333"/>
            <rFont val="Calibri"/>
            <family val="2"/>
          </rPr>
          <t>QUALIFIER: This data point is an ESTIMATE produced by the UNESCO INSTITUTE FOR STATISTICS.</t>
        </r>
      </text>
    </comment>
    <comment ref="J161" authorId="0" shapeId="0" xr:uid="{00000000-0006-0000-0100-000059000000}">
      <text>
        <r>
          <rPr>
            <sz val="10"/>
            <color rgb="FF333333"/>
            <rFont val="Calibri"/>
            <family val="2"/>
          </rPr>
          <t>QUALIFIER: This data point is an ESTIMATE produced by the UNESCO INSTITUTE FOR STATISTICS.</t>
        </r>
      </text>
    </comment>
    <comment ref="K165" authorId="0" shapeId="0" xr:uid="{00000000-0006-0000-0100-00005A000000}">
      <text>
        <r>
          <rPr>
            <sz val="10"/>
            <color rgb="FF333333"/>
            <rFont val="Calibri"/>
            <family val="2"/>
          </rPr>
          <t>QUALIFIER: This data point is an ESTIMATE produced by the UNESCO INSTITUTE FOR STATISTICS.</t>
        </r>
      </text>
    </comment>
    <comment ref="J166" authorId="0" shapeId="0" xr:uid="{00000000-0006-0000-0100-00005B000000}">
      <text>
        <r>
          <rPr>
            <sz val="10"/>
            <color rgb="FF333333"/>
            <rFont val="Calibri"/>
            <family val="2"/>
          </rPr>
          <t>QUALIFIER: This data point is an ESTIMATE produced by the UNESCO INSTITUTE FOR STATISTICS.</t>
        </r>
      </text>
    </comment>
    <comment ref="K166" authorId="0" shapeId="0" xr:uid="{00000000-0006-0000-0100-00005C000000}">
      <text>
        <r>
          <rPr>
            <sz val="10"/>
            <color rgb="FF333333"/>
            <rFont val="Calibri"/>
            <family val="2"/>
          </rPr>
          <t>QUALIFIER: This data point is an ESTIMATE produced by the UNESCO INSTITUTE FOR STATISTICS.</t>
        </r>
      </text>
    </comment>
    <comment ref="H167" authorId="0" shapeId="0" xr:uid="{00000000-0006-0000-0100-00005D000000}">
      <text>
        <r>
          <rPr>
            <sz val="10"/>
            <color rgb="FF333333"/>
            <rFont val="Calibri"/>
            <family val="2"/>
          </rPr>
          <t>QUALIFIER: This data point is an ESTIMATE produced by the UNESCO INSTITUTE FOR STATISTICS.</t>
        </r>
      </text>
    </comment>
    <comment ref="I167" authorId="0" shapeId="0" xr:uid="{00000000-0006-0000-0100-00005E000000}">
      <text>
        <r>
          <rPr>
            <sz val="10"/>
            <color rgb="FF333333"/>
            <rFont val="Calibri"/>
            <family val="2"/>
          </rPr>
          <t>QUALIFIER: This data point is an ESTIMATE produced by the UNESCO INSTITUTE FOR STATISTICS.</t>
        </r>
      </text>
    </comment>
    <comment ref="J167" authorId="0" shapeId="0" xr:uid="{00000000-0006-0000-0100-00005F000000}">
      <text>
        <r>
          <rPr>
            <sz val="10"/>
            <color rgb="FF333333"/>
            <rFont val="Calibri"/>
            <family val="2"/>
          </rPr>
          <t>QUALIFIER: This data point is an ESTIMATE produced by the UNESCO INSTITUTE FOR STATISTICS.</t>
        </r>
      </text>
    </comment>
    <comment ref="K167" authorId="0" shapeId="0" xr:uid="{00000000-0006-0000-0100-000060000000}">
      <text>
        <r>
          <rPr>
            <sz val="10"/>
            <color rgb="FF333333"/>
            <rFont val="Calibri"/>
            <family val="2"/>
          </rPr>
          <t>QUALIFIER: This data point is an ESTIMATE produced by the UNESCO INSTITUTE FOR STATISTICS.</t>
        </r>
      </text>
    </comment>
    <comment ref="J168" authorId="0" shapeId="0" xr:uid="{00000000-0006-0000-0100-000061000000}">
      <text>
        <r>
          <rPr>
            <sz val="10"/>
            <color rgb="FF333333"/>
            <rFont val="Calibri"/>
            <family val="2"/>
          </rPr>
          <t>QUALIFIER: This data point is an ESTIMATE produced by the UNESCO INSTITUTE FOR STATISTICS.</t>
        </r>
      </text>
    </comment>
    <comment ref="K168" authorId="0" shapeId="0" xr:uid="{00000000-0006-0000-0100-000062000000}">
      <text>
        <r>
          <rPr>
            <sz val="10"/>
            <color rgb="FF333333"/>
            <rFont val="Calibri"/>
            <family val="2"/>
          </rPr>
          <t>QUALIFIER: This data point is an ESTIMATE produced by the UNESCO INSTITUTE FOR STATISTICS.</t>
        </r>
      </text>
    </comment>
    <comment ref="K169" authorId="0" shapeId="0" xr:uid="{00000000-0006-0000-0100-000063000000}">
      <text>
        <r>
          <rPr>
            <sz val="10"/>
            <color rgb="FF333333"/>
            <rFont val="Calibri"/>
            <family val="2"/>
          </rPr>
          <t>QUALIFIER: This data point is an ESTIMATE produced by the UNESCO INSTITUTE FOR STATISTICS.</t>
        </r>
      </text>
    </comment>
    <comment ref="J170" authorId="0" shapeId="0" xr:uid="{00000000-0006-0000-0100-000064000000}">
      <text>
        <r>
          <rPr>
            <sz val="10"/>
            <color rgb="FF333333"/>
            <rFont val="Calibri"/>
            <family val="2"/>
          </rPr>
          <t>QUALIFIER: This data point is an ESTIMATE produced by the UNESCO INSTITUTE FOR STATISTICS.</t>
        </r>
      </text>
    </comment>
    <comment ref="K170" authorId="0" shapeId="0" xr:uid="{00000000-0006-0000-0100-000065000000}">
      <text>
        <r>
          <rPr>
            <sz val="10"/>
            <color rgb="FF333333"/>
            <rFont val="Calibri"/>
            <family val="2"/>
          </rPr>
          <t>QUALIFIER: This data point is an ESTIMATE produced by the UNESCO INSTITUTE FOR STATISTICS.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D11" authorId="0" shapeId="0" xr:uid="{00000000-0006-0000-0A00-000001000000}">
      <text>
        <r>
          <rPr>
            <sz val="10"/>
            <color rgb="FF333333"/>
            <rFont val="Calibri"/>
            <family val="2"/>
          </rPr>
          <t>SOURCE: Afghanistan MICS 2010-11. The survey collected data on school attendance for age 5-24 and educational attainment for age 5 and above.</t>
        </r>
      </text>
    </comment>
    <comment ref="H11" authorId="0" shapeId="0" xr:uid="{00000000-0006-0000-0A00-000002000000}">
      <text>
        <r>
          <rPr>
            <sz val="10"/>
            <color rgb="FF333333"/>
            <rFont val="Calibri"/>
            <family val="2"/>
          </rPr>
          <t>SOURCE: Afghanistan DHS 2015. The survey collected data on school attendance for age 5-24 and educational attainment for age 5 and above.</t>
        </r>
      </text>
    </comment>
    <comment ref="D12" authorId="0" shapeId="0" xr:uid="{00000000-0006-0000-0A00-000003000000}">
      <text>
        <r>
          <rPr>
            <sz val="10"/>
            <color rgb="FF333333"/>
            <rFont val="Calibri"/>
            <family val="2"/>
          </rPr>
          <t>SOURCE: Bangladesh DHS 2011. The survey collected data on school attendance for age 5-24 and educational attainment for age 5 and above.</t>
        </r>
      </text>
    </comment>
    <comment ref="F12" authorId="0" shapeId="0" xr:uid="{00000000-0006-0000-0A00-000004000000}">
      <text>
        <r>
          <rPr>
            <sz val="10"/>
            <color rgb="FF333333"/>
            <rFont val="Calibri"/>
            <family val="2"/>
          </rPr>
          <t>SOURCE: Bangladesh MICS 2013. World Inequality Database on Education (WIDE), June 2019.</t>
        </r>
      </text>
    </comment>
    <comment ref="G12" authorId="0" shapeId="0" xr:uid="{00000000-0006-0000-0A00-000005000000}">
      <text>
        <r>
          <rPr>
            <sz val="10"/>
            <color rgb="FF333333"/>
            <rFont val="Calibri"/>
            <family val="2"/>
          </rPr>
          <t>SOURCE: Bangladesh DHS 2014. The survey collected data on school attendance for age 5-24 and educational attainment for age 5 and above.</t>
        </r>
      </text>
    </comment>
    <comment ref="L12" authorId="0" shapeId="0" xr:uid="{00000000-0006-0000-0A00-000006000000}">
      <text>
        <r>
          <rPr>
            <sz val="10"/>
            <color rgb="FF333333"/>
            <rFont val="Calibri"/>
            <family val="2"/>
          </rPr>
          <t>QUALIFIER: This data point is a NATIONAL ESTIMATE. SOURCE: Bangladesh MICS 2019. The survey collected data on school attendance for age 3-24 and educational attainment for age 3 and above.</t>
        </r>
      </text>
    </comment>
    <comment ref="C13" authorId="0" shapeId="0" xr:uid="{00000000-0006-0000-0A00-000007000000}">
      <text>
        <r>
          <rPr>
            <sz val="10"/>
            <color rgb="FF333333"/>
            <rFont val="Calibri"/>
            <family val="2"/>
          </rPr>
          <t>SOURCE: Bhutan MICS 2010. The survey collected data on school attendance for age 4-24 and educational attainment for age 4 and above.</t>
        </r>
      </text>
    </comment>
    <comment ref="D14" authorId="0" shapeId="0" xr:uid="{00000000-0006-0000-0A00-000008000000}">
      <text>
        <r>
          <rPr>
            <sz val="10"/>
            <color rgb="FF333333"/>
            <rFont val="Calibri"/>
            <family val="2"/>
          </rPr>
          <t>SOURCE: India HDS 2011. World Inequality Database on Education (WIDE), June 2019.</t>
        </r>
      </text>
    </comment>
    <comment ref="I14" authorId="0" shapeId="0" xr:uid="{00000000-0006-0000-0A00-000009000000}">
      <text>
        <r>
          <rPr>
            <sz val="10"/>
            <color rgb="FF333333"/>
            <rFont val="Calibri"/>
            <family val="2"/>
          </rPr>
          <t>SOURCE: India DHS 2015-16. The survey collected data on school attendance for age 5-24 and educational attainment for age 5 and above.</t>
        </r>
      </text>
    </comment>
    <comment ref="D15" authorId="0" shapeId="0" xr:uid="{00000000-0006-0000-0A00-00000A000000}">
      <text>
        <r>
          <rPr>
            <sz val="10"/>
            <color rgb="FF333333"/>
            <rFont val="Calibri"/>
            <family val="2"/>
          </rPr>
          <t>SOURCE: Kazakhstan MICS 2010-11. The survey collected data on school attendance for age 5-24 and educational attainment for age 5 and above.</t>
        </r>
      </text>
    </comment>
    <comment ref="H15" authorId="0" shapeId="0" xr:uid="{00000000-0006-0000-0A00-00000B000000}">
      <text>
        <r>
          <rPr>
            <sz val="10"/>
            <color rgb="FF333333"/>
            <rFont val="Calibri"/>
            <family val="2"/>
          </rPr>
          <t>SOURCE: Kazakhstan MICS 2016. The survey collected data on school attendance for age 5-24 and educational attainment for age 5 and above.</t>
        </r>
      </text>
    </comment>
    <comment ref="E16" authorId="0" shapeId="0" xr:uid="{00000000-0006-0000-0A00-00000C000000}">
      <text>
        <r>
          <rPr>
            <sz val="10"/>
            <color rgb="FF333333"/>
            <rFont val="Calibri"/>
            <family val="2"/>
          </rPr>
          <t>SOURCE: Kyrgyzstan DHS 2012. The survey collected data on school attendance for age 5-24 and educational attainment for age 5 and above.</t>
        </r>
      </text>
    </comment>
    <comment ref="G16" authorId="0" shapeId="0" xr:uid="{00000000-0006-0000-0A00-00000D000000}">
      <text>
        <r>
          <rPr>
            <sz val="10"/>
            <color rgb="FF333333"/>
            <rFont val="Calibri"/>
            <family val="2"/>
          </rPr>
          <t>SOURCE: Kyrgyzstan MICS 2014. The survey collected data on school attendance for age 5-24 and educational attainment for age 5 and above.</t>
        </r>
      </text>
    </comment>
    <comment ref="J17" authorId="0" shapeId="0" xr:uid="{00000000-0006-0000-0A00-00000E000000}">
      <text>
        <r>
          <rPr>
            <sz val="10"/>
            <color rgb="FF333333"/>
            <rFont val="Calibri"/>
            <family val="2"/>
          </rPr>
          <t>SOURCE: Maldives DHS 2016-17. The survey collected data on school attendance for age 5-24 and educational attainment for age 5 and above.</t>
        </r>
      </text>
    </comment>
    <comment ref="E18" authorId="0" shapeId="0" xr:uid="{00000000-0006-0000-0A00-00000F000000}">
      <text>
        <r>
          <rPr>
            <sz val="10"/>
            <color rgb="FF333333"/>
            <rFont val="Calibri"/>
            <family val="2"/>
          </rPr>
          <t>SOURCE: Pakistan DHS 2012-13. The survey collected data on school attendance for age 5-24 and educational attainment for age 5 and above.</t>
        </r>
      </text>
    </comment>
    <comment ref="K18" authorId="0" shapeId="0" xr:uid="{00000000-0006-0000-0A00-000010000000}">
      <text>
        <r>
          <rPr>
            <sz val="10"/>
            <color rgb="FF333333"/>
            <rFont val="Calibri"/>
            <family val="2"/>
          </rPr>
          <t>SOURCE: Pakistan DHS 2017-18. The survey collected data on school attendance for age 5-24 and educational attainment for age 5 and above.</t>
        </r>
      </text>
    </comment>
    <comment ref="E19" authorId="0" shapeId="0" xr:uid="{00000000-0006-0000-0A00-000011000000}">
      <text>
        <r>
          <rPr>
            <sz val="10"/>
            <color rgb="FF333333"/>
            <rFont val="Calibri"/>
            <family val="2"/>
          </rPr>
          <t>SOURCE: Tajikistan DHS 2012. The survey collected data on school attendance for age 3-24 and educational attainment for age 3 and above.</t>
        </r>
      </text>
    </comment>
    <comment ref="J19" authorId="0" shapeId="0" xr:uid="{00000000-0006-0000-0A00-000012000000}">
      <text>
        <r>
          <rPr>
            <sz val="10"/>
            <color rgb="FF333333"/>
            <rFont val="Calibri"/>
            <family val="2"/>
          </rPr>
          <t>SOURCE: Tajikistan DHS 2017. The survey collected data on school attendance for age 3-24 and educational attainment for age 3 and above.</t>
        </r>
      </text>
    </comment>
    <comment ref="I20" authorId="0" shapeId="0" xr:uid="{00000000-0006-0000-0A00-000013000000}">
      <text>
        <r>
          <rPr>
            <sz val="10"/>
            <color rgb="FF333333"/>
            <rFont val="Calibri"/>
            <family val="2"/>
          </rPr>
          <t>SOURCE: Turkmenistan MICS 2015-2016. The survey collected data on school attendance for age 5-24 and educational attainment for age 5 and above.</t>
        </r>
      </text>
    </comment>
    <comment ref="C21" authorId="0" shapeId="0" xr:uid="{00000000-0006-0000-0A00-000014000000}">
      <text>
        <r>
          <rPr>
            <sz val="10"/>
            <color rgb="FF333333"/>
            <rFont val="Calibri"/>
            <family val="2"/>
          </rPr>
          <t>SOURCE: Cambodia DHS 2010-11. The survey collected data on school attendance for age 3-24 and educational attainment for age 3 and above.</t>
        </r>
      </text>
    </comment>
    <comment ref="G21" authorId="0" shapeId="0" xr:uid="{00000000-0006-0000-0A00-000015000000}">
      <text>
        <r>
          <rPr>
            <sz val="10"/>
            <color rgb="FF333333"/>
            <rFont val="Calibri"/>
            <family val="2"/>
          </rPr>
          <t>SOURCE: Cambodia DHS 2014. The survey collected data on school attendance for age 3-24 and educational attainment for age 3 and above.</t>
        </r>
      </text>
    </comment>
    <comment ref="C22" authorId="0" shapeId="0" xr:uid="{00000000-0006-0000-0A00-000016000000}">
      <text>
        <r>
          <rPr>
            <sz val="10"/>
            <color rgb="FF333333"/>
            <rFont val="Calibri"/>
            <family val="2"/>
          </rPr>
          <t>SOURCE: China CFPS 2010. World Inequality Database on Education (WIDE), June 2019.</t>
        </r>
      </text>
    </comment>
    <comment ref="E22" authorId="0" shapeId="0" xr:uid="{00000000-0006-0000-0A00-000017000000}">
      <text>
        <r>
          <rPr>
            <sz val="10"/>
            <color rgb="FF333333"/>
            <rFont val="Calibri"/>
            <family val="2"/>
          </rPr>
          <t>SOURCE: China CFPS 2012. World Inequality Database on Education (WIDE), June 2019.</t>
        </r>
      </text>
    </comment>
    <comment ref="G22" authorId="0" shapeId="0" xr:uid="{00000000-0006-0000-0A00-000018000000}">
      <text>
        <r>
          <rPr>
            <sz val="10"/>
            <color rgb="FF333333"/>
            <rFont val="Calibri"/>
            <family val="2"/>
          </rPr>
          <t>SOURCE: China CFPS 2014. World Inequality Database on Education (WIDE), June 2019.</t>
        </r>
      </text>
    </comment>
    <comment ref="E23" authorId="0" shapeId="0" xr:uid="{00000000-0006-0000-0A00-000019000000}">
      <text>
        <r>
          <rPr>
            <sz val="10"/>
            <color rgb="FF333333"/>
            <rFont val="Calibri"/>
            <family val="2"/>
          </rPr>
          <t>SOURCE: Indonesia DHS 2012. World Inequality Database on Education (WIDE), June 2019.</t>
        </r>
      </text>
    </comment>
    <comment ref="J23" authorId="0" shapeId="0" xr:uid="{00000000-0006-0000-0A00-00001A000000}">
      <text>
        <r>
          <rPr>
            <sz val="10"/>
            <color rgb="FF333333"/>
            <rFont val="Calibri"/>
            <family val="2"/>
          </rPr>
          <t>SOURCE: Indonesia DHS 2017. The survey collected data on school attendance for age 5-24 and educational attainment for age 5 and above.</t>
        </r>
      </text>
    </comment>
    <comment ref="E24" authorId="0" shapeId="0" xr:uid="{00000000-0006-0000-0A00-00001B000000}">
      <text>
        <r>
          <rPr>
            <sz val="10"/>
            <color rgb="FF333333"/>
            <rFont val="Calibri"/>
            <family val="2"/>
          </rPr>
          <t>SOURCE: Lao PDR MICS 2011-12. The survey collected data on school attendance for age 3-24 and educational attainment for age 3 and above.</t>
        </r>
      </text>
    </comment>
    <comment ref="J24" authorId="0" shapeId="0" xr:uid="{00000000-0006-0000-0A00-00001C000000}">
      <text>
        <r>
          <rPr>
            <sz val="10"/>
            <color rgb="FF333333"/>
            <rFont val="Calibri"/>
            <family val="2"/>
          </rPr>
          <t>SOURCE: Lao PDR MICS 2017. The survey collected data on school attendance for age 3-24 and educational attainment for age 3 and above.</t>
        </r>
      </text>
    </comment>
    <comment ref="C25" authorId="0" shapeId="0" xr:uid="{00000000-0006-0000-0A00-00001D000000}">
      <text>
        <r>
          <rPr>
            <sz val="10"/>
            <color rgb="FF333333"/>
            <rFont val="Calibri"/>
            <family val="2"/>
          </rPr>
          <t>SOURCE: Mongolia MICS 2010. World Inequality Database on Education (WIDE), June 2019.</t>
        </r>
      </text>
    </comment>
    <comment ref="G25" authorId="0" shapeId="0" xr:uid="{00000000-0006-0000-0A00-00001E000000}">
      <text>
        <r>
          <rPr>
            <sz val="10"/>
            <color rgb="FF333333"/>
            <rFont val="Calibri"/>
            <family val="2"/>
          </rPr>
          <t>SOURCE: Mongolia MICS 2013-14. The survey collected data on school attendance for age 5-24 and educational attainment for age 5 and above.</t>
        </r>
      </text>
    </comment>
    <comment ref="K25" authorId="0" shapeId="0" xr:uid="{00000000-0006-0000-0A00-00001F000000}">
      <text>
        <r>
          <rPr>
            <sz val="10"/>
            <color rgb="FF333333"/>
            <rFont val="Calibri"/>
            <family val="2"/>
          </rPr>
          <t>QUALIFIER: This data point is a NATIONAL ESTIMATE. SOURCE: Mongolia MICS 2018. The survey collected data on school attendance for age 2-24 and educational attainment for age 2 and above.</t>
        </r>
      </text>
    </comment>
    <comment ref="I26" authorId="0" shapeId="0" xr:uid="{00000000-0006-0000-0A00-000020000000}">
      <text>
        <r>
          <rPr>
            <sz val="10"/>
            <color rgb="FF333333"/>
            <rFont val="Calibri"/>
            <family val="2"/>
          </rPr>
          <t>SOURCE: Myanmar DHS 2015-16. The survey collected data on school attendance for age 5-24 and educational attainment for age 5 and above.</t>
        </r>
      </text>
    </comment>
    <comment ref="F27" authorId="0" shapeId="0" xr:uid="{00000000-0006-0000-0A00-000021000000}">
      <text>
        <r>
          <rPr>
            <sz val="10"/>
            <color rgb="FF333333"/>
            <rFont val="Calibri"/>
            <family val="2"/>
          </rPr>
          <t>SOURCE: Philippines DHS 2013. World Inequality Database on Education (WIDE), June 2019.</t>
        </r>
      </text>
    </comment>
    <comment ref="K27" authorId="0" shapeId="0" xr:uid="{00000000-0006-0000-0A00-000022000000}">
      <text>
        <r>
          <rPr>
            <sz val="10"/>
            <color rgb="FF333333"/>
            <rFont val="Calibri"/>
            <family val="2"/>
          </rPr>
          <t>SOURCE: Philippines DHS 2017. The survey collected data on school attendance for age 5-24 and educational attainment for age 5 and above.</t>
        </r>
      </text>
    </comment>
    <comment ref="F28" authorId="0" shapeId="0" xr:uid="{00000000-0006-0000-0A00-000023000000}">
      <text>
        <r>
          <rPr>
            <sz val="10"/>
            <color rgb="FF333333"/>
            <rFont val="Calibri"/>
            <family val="2"/>
          </rPr>
          <t>SOURCE: Thailand MICS 2012. The survey collected data on school attendance for age 5-24 and educational attainment for age 5 and above.</t>
        </r>
      </text>
    </comment>
    <comment ref="I28" authorId="0" shapeId="0" xr:uid="{00000000-0006-0000-0A00-000024000000}">
      <text>
        <r>
          <rPr>
            <sz val="10"/>
            <color rgb="FF333333"/>
            <rFont val="Calibri"/>
            <family val="2"/>
          </rPr>
          <t>SOURCE: Thailand MICS 2015-16. The survey collected data on school attendance for age 5-24 and educational attainment for age 5 and above.</t>
        </r>
      </text>
    </comment>
    <comment ref="I29" authorId="0" shapeId="0" xr:uid="{00000000-0006-0000-0A00-000025000000}">
      <text>
        <r>
          <rPr>
            <sz val="10"/>
            <color rgb="FF333333"/>
            <rFont val="Calibri"/>
            <family val="2"/>
          </rPr>
          <t>SOURCE: Timor-Leste DHS 2016. The survey collected data on school attendance for age 3-24 and educational attainment for age 3 and above.</t>
        </r>
      </text>
    </comment>
    <comment ref="D30" authorId="0" shapeId="0" xr:uid="{00000000-0006-0000-0A00-000026000000}">
      <text>
        <r>
          <rPr>
            <sz val="10"/>
            <color rgb="FF333333"/>
            <rFont val="Calibri"/>
            <family val="2"/>
          </rPr>
          <t>SOURCE: Viet Nam MICS 2010-11. The survey collected data on school attendance for age 5-24 and educational attainment for age 5 and above.</t>
        </r>
      </text>
    </comment>
    <comment ref="G30" authorId="0" shapeId="0" xr:uid="{00000000-0006-0000-0A00-000027000000}">
      <text>
        <r>
          <rPr>
            <sz val="10"/>
            <color rgb="FF333333"/>
            <rFont val="Calibri"/>
            <family val="2"/>
          </rPr>
          <t>SOURCE: Viet Nam MICS 2014. The survey collected data on school attendance for age 5-24 and educational attainment for age 5 and above.</t>
        </r>
      </text>
    </comment>
    <comment ref="J31" authorId="0" shapeId="0" xr:uid="{00000000-0006-0000-0A00-000028000000}">
      <text>
        <r>
          <rPr>
            <sz val="10"/>
            <color rgb="FF333333"/>
            <rFont val="Calibri"/>
            <family val="2"/>
          </rPr>
          <t>SOURCE: Albania DHS 2017-18. The survey collected data on school attendance for age 6-24 and educational attainment for age 6 and above.</t>
        </r>
      </text>
    </comment>
    <comment ref="D32" authorId="0" shapeId="0" xr:uid="{00000000-0006-0000-0A00-000029000000}">
      <text>
        <r>
          <rPr>
            <sz val="10"/>
            <color rgb="FF333333"/>
            <rFont val="Calibri"/>
            <family val="2"/>
          </rPr>
          <t>SOURCE: Austria EU-SILC 2011. World Inequality Database on Education (WIDE), June 2019.</t>
        </r>
      </text>
    </comment>
    <comment ref="F32" authorId="0" shapeId="0" xr:uid="{00000000-0006-0000-0A00-00002A000000}">
      <text>
        <r>
          <rPr>
            <sz val="10"/>
            <color rgb="FF333333"/>
            <rFont val="Calibri"/>
            <family val="2"/>
          </rPr>
          <t>SOURCE: Austria EU-SILC 2013. World Inequality Database on Education (WIDE), June 2019.</t>
        </r>
      </text>
    </comment>
    <comment ref="G32" authorId="0" shapeId="0" xr:uid="{00000000-0006-0000-0A00-00002B000000}">
      <text>
        <r>
          <rPr>
            <sz val="10"/>
            <color rgb="FF333333"/>
            <rFont val="Calibri"/>
            <family val="2"/>
          </rPr>
          <t>SOURCE: Austria EU-SILC 2014. World Inequality Database on Education (WIDE), June 2019.</t>
        </r>
      </text>
    </comment>
    <comment ref="E33" authorId="0" shapeId="0" xr:uid="{00000000-0006-0000-0A00-00002C000000}">
      <text>
        <r>
          <rPr>
            <sz val="10"/>
            <color rgb="FF333333"/>
            <rFont val="Calibri"/>
            <family val="2"/>
          </rPr>
          <t>SOURCE: Belarus MICS 2012. The survey collected data on school attendance for age 5-24 and educational attainment for age 5 and above.</t>
        </r>
      </text>
    </comment>
    <comment ref="D34" authorId="0" shapeId="0" xr:uid="{00000000-0006-0000-0A00-00002D000000}">
      <text>
        <r>
          <rPr>
            <sz val="10"/>
            <color rgb="FF333333"/>
            <rFont val="Calibri"/>
            <family val="2"/>
          </rPr>
          <t>SOURCE: Belgium EU-SILC 2011. World Inequality Database on Education (WIDE), June 2019.</t>
        </r>
      </text>
    </comment>
    <comment ref="F34" authorId="0" shapeId="0" xr:uid="{00000000-0006-0000-0A00-00002E000000}">
      <text>
        <r>
          <rPr>
            <sz val="10"/>
            <color rgb="FF333333"/>
            <rFont val="Calibri"/>
            <family val="2"/>
          </rPr>
          <t>SOURCE: Belgium EU-SILC 2013. World Inequality Database on Education (WIDE), June 2019.</t>
        </r>
      </text>
    </comment>
    <comment ref="G34" authorId="0" shapeId="0" xr:uid="{00000000-0006-0000-0A00-00002F000000}">
      <text>
        <r>
          <rPr>
            <sz val="10"/>
            <color rgb="FF333333"/>
            <rFont val="Calibri"/>
            <family val="2"/>
          </rPr>
          <t>SOURCE: Belgium EU-SILC 2014. World Inequality Database on Education (WIDE), June 2019.</t>
        </r>
      </text>
    </comment>
    <comment ref="E35" authorId="0" shapeId="0" xr:uid="{00000000-0006-0000-0A00-000030000000}">
      <text>
        <r>
          <rPr>
            <sz val="10"/>
            <color rgb="FF333333"/>
            <rFont val="Calibri"/>
            <family val="2"/>
          </rPr>
          <t>SOURCE: Bosnia and Herzegovina MICS 2011-12. The survey collected data on school attendance for age 5-24 and educational attainment for age 5 and above.</t>
        </r>
      </text>
    </comment>
    <comment ref="D36" authorId="0" shapeId="0" xr:uid="{00000000-0006-0000-0A00-000031000000}">
      <text>
        <r>
          <rPr>
            <sz val="10"/>
            <color rgb="FF333333"/>
            <rFont val="Calibri"/>
            <family val="2"/>
          </rPr>
          <t>SOURCE: Bulgaria EU-SILC 2011. World Inequality Database on Education (WIDE), June 2019.</t>
        </r>
      </text>
    </comment>
    <comment ref="F36" authorId="0" shapeId="0" xr:uid="{00000000-0006-0000-0A00-000032000000}">
      <text>
        <r>
          <rPr>
            <sz val="10"/>
            <color rgb="FF333333"/>
            <rFont val="Calibri"/>
            <family val="2"/>
          </rPr>
          <t>SOURCE: Bulgaria EU-SILC 2013. World Inequality Database on Education (WIDE), June 2019.</t>
        </r>
      </text>
    </comment>
    <comment ref="G36" authorId="0" shapeId="0" xr:uid="{00000000-0006-0000-0A00-000033000000}">
      <text>
        <r>
          <rPr>
            <sz val="10"/>
            <color rgb="FF333333"/>
            <rFont val="Calibri"/>
            <family val="2"/>
          </rPr>
          <t>SOURCE: Bulgaria EU-SILC 2014. World Inequality Database on Education (WIDE), June 2019.</t>
        </r>
      </text>
    </comment>
    <comment ref="C37" authorId="0" shapeId="0" xr:uid="{00000000-0006-0000-0A00-000034000000}">
      <text>
        <r>
          <rPr>
            <sz val="10"/>
            <color rgb="FF333333"/>
            <rFont val="Calibri"/>
            <family val="2"/>
          </rPr>
          <t>SOURCE: Canada SLID 2010. World Inequality Database on Education (WIDE), June 2019.</t>
        </r>
      </text>
    </comment>
    <comment ref="D38" authorId="0" shapeId="0" xr:uid="{00000000-0006-0000-0A00-000035000000}">
      <text>
        <r>
          <rPr>
            <sz val="10"/>
            <color rgb="FF333333"/>
            <rFont val="Calibri"/>
            <family val="2"/>
          </rPr>
          <t>SOURCE: Croatia EU-SILC 2011. World Inequality Database on Education (WIDE), June 2019.</t>
        </r>
      </text>
    </comment>
    <comment ref="F38" authorId="0" shapeId="0" xr:uid="{00000000-0006-0000-0A00-000036000000}">
      <text>
        <r>
          <rPr>
            <sz val="10"/>
            <color rgb="FF333333"/>
            <rFont val="Calibri"/>
            <family val="2"/>
          </rPr>
          <t>SOURCE: Croatia EU-SILC 2013. World Inequality Database on Education (WIDE), June 2019.</t>
        </r>
      </text>
    </comment>
    <comment ref="G38" authorId="0" shapeId="0" xr:uid="{00000000-0006-0000-0A00-000037000000}">
      <text>
        <r>
          <rPr>
            <sz val="10"/>
            <color rgb="FF333333"/>
            <rFont val="Calibri"/>
            <family val="2"/>
          </rPr>
          <t>SOURCE: Croatia EU-SILC 2014. World Inequality Database on Education (WIDE), June 2019.</t>
        </r>
      </text>
    </comment>
    <comment ref="D39" authorId="0" shapeId="0" xr:uid="{00000000-0006-0000-0A00-000038000000}">
      <text>
        <r>
          <rPr>
            <sz val="10"/>
            <color rgb="FF333333"/>
            <rFont val="Calibri"/>
            <family val="2"/>
          </rPr>
          <t>SOURCE: Czechia EU-SILC 2011. World Inequality Database on Education (WIDE), June 2019.</t>
        </r>
      </text>
    </comment>
    <comment ref="F39" authorId="0" shapeId="0" xr:uid="{00000000-0006-0000-0A00-000039000000}">
      <text>
        <r>
          <rPr>
            <sz val="10"/>
            <color rgb="FF333333"/>
            <rFont val="Calibri"/>
            <family val="2"/>
          </rPr>
          <t>SOURCE: Czechia EU-SILC 2013. World Inequality Database on Education (WIDE), June 2019.</t>
        </r>
      </text>
    </comment>
    <comment ref="G39" authorId="0" shapeId="0" xr:uid="{00000000-0006-0000-0A00-00003A000000}">
      <text>
        <r>
          <rPr>
            <sz val="10"/>
            <color rgb="FF333333"/>
            <rFont val="Calibri"/>
            <family val="2"/>
          </rPr>
          <t>SOURCE: Czechia EU-SILC 2014. World Inequality Database on Education (WIDE), June 2019.</t>
        </r>
      </text>
    </comment>
    <comment ref="D40" authorId="0" shapeId="0" xr:uid="{00000000-0006-0000-0A00-00003B000000}">
      <text>
        <r>
          <rPr>
            <sz val="10"/>
            <color rgb="FF333333"/>
            <rFont val="Calibri"/>
            <family val="2"/>
          </rPr>
          <t>SOURCE: Denmark EU-SILC 2011. World Inequality Database on Education (WIDE), June 2019.</t>
        </r>
      </text>
    </comment>
    <comment ref="F40" authorId="0" shapeId="0" xr:uid="{00000000-0006-0000-0A00-00003C000000}">
      <text>
        <r>
          <rPr>
            <sz val="10"/>
            <color rgb="FF333333"/>
            <rFont val="Calibri"/>
            <family val="2"/>
          </rPr>
          <t>SOURCE: Denmark EU-SILC 2013. World Inequality Database on Education (WIDE), June 2019.</t>
        </r>
      </text>
    </comment>
    <comment ref="G40" authorId="0" shapeId="0" xr:uid="{00000000-0006-0000-0A00-00003D000000}">
      <text>
        <r>
          <rPr>
            <sz val="10"/>
            <color rgb="FF333333"/>
            <rFont val="Calibri"/>
            <family val="2"/>
          </rPr>
          <t>SOURCE: Denmark EU-SILC 2014. World Inequality Database on Education (WIDE), June 2019.</t>
        </r>
      </text>
    </comment>
    <comment ref="D41" authorId="0" shapeId="0" xr:uid="{00000000-0006-0000-0A00-00003E000000}">
      <text>
        <r>
          <rPr>
            <sz val="10"/>
            <color rgb="FF333333"/>
            <rFont val="Calibri"/>
            <family val="2"/>
          </rPr>
          <t>SOURCE: Estonia EU-SILC 2011. World Inequality Database on Education (WIDE), June 2019.</t>
        </r>
      </text>
    </comment>
    <comment ref="F41" authorId="0" shapeId="0" xr:uid="{00000000-0006-0000-0A00-00003F000000}">
      <text>
        <r>
          <rPr>
            <sz val="10"/>
            <color rgb="FF333333"/>
            <rFont val="Calibri"/>
            <family val="2"/>
          </rPr>
          <t>SOURCE: Estonia EU-SILC 2013. World Inequality Database on Education (WIDE), June 2019.</t>
        </r>
      </text>
    </comment>
    <comment ref="G41" authorId="0" shapeId="0" xr:uid="{00000000-0006-0000-0A00-000040000000}">
      <text>
        <r>
          <rPr>
            <sz val="10"/>
            <color rgb="FF333333"/>
            <rFont val="Calibri"/>
            <family val="2"/>
          </rPr>
          <t>SOURCE: Estonia EU-SILC 2014. World Inequality Database on Education (WIDE), June 2019.</t>
        </r>
      </text>
    </comment>
    <comment ref="D42" authorId="0" shapeId="0" xr:uid="{00000000-0006-0000-0A00-000041000000}">
      <text>
        <r>
          <rPr>
            <sz val="10"/>
            <color rgb="FF333333"/>
            <rFont val="Calibri"/>
            <family val="2"/>
          </rPr>
          <t>SOURCE: Finland EU-SILC 2011. World Inequality Database on Education (WIDE), June 2019.</t>
        </r>
      </text>
    </comment>
    <comment ref="F42" authorId="0" shapeId="0" xr:uid="{00000000-0006-0000-0A00-000042000000}">
      <text>
        <r>
          <rPr>
            <sz val="10"/>
            <color rgb="FF333333"/>
            <rFont val="Calibri"/>
            <family val="2"/>
          </rPr>
          <t>SOURCE: Finland EU-SILC 2013. World Inequality Database on Education (WIDE), June 2019.</t>
        </r>
      </text>
    </comment>
    <comment ref="G42" authorId="0" shapeId="0" xr:uid="{00000000-0006-0000-0A00-000043000000}">
      <text>
        <r>
          <rPr>
            <sz val="10"/>
            <color rgb="FF333333"/>
            <rFont val="Calibri"/>
            <family val="2"/>
          </rPr>
          <t>SOURCE: Finland EU-SILC 2014. World Inequality Database on Education (WIDE), June 2019.</t>
        </r>
      </text>
    </comment>
    <comment ref="D43" authorId="0" shapeId="0" xr:uid="{00000000-0006-0000-0A00-000044000000}">
      <text>
        <r>
          <rPr>
            <sz val="10"/>
            <color rgb="FF333333"/>
            <rFont val="Calibri"/>
            <family val="2"/>
          </rPr>
          <t>SOURCE: Germany EU-SILC 2011. World Inequality Database on Education (WIDE), June 2019.</t>
        </r>
      </text>
    </comment>
    <comment ref="F43" authorId="0" shapeId="0" xr:uid="{00000000-0006-0000-0A00-000045000000}">
      <text>
        <r>
          <rPr>
            <sz val="10"/>
            <color rgb="FF333333"/>
            <rFont val="Calibri"/>
            <family val="2"/>
          </rPr>
          <t>SOURCE: Germany EU-SILC 2013. World Inequality Database on Education (WIDE), June 2019.</t>
        </r>
      </text>
    </comment>
    <comment ref="G43" authorId="0" shapeId="0" xr:uid="{00000000-0006-0000-0A00-000046000000}">
      <text>
        <r>
          <rPr>
            <sz val="10"/>
            <color rgb="FF333333"/>
            <rFont val="Calibri"/>
            <family val="2"/>
          </rPr>
          <t>SOURCE: Germany EU-SILC 2014. World Inequality Database on Education (WIDE), June 2019.</t>
        </r>
      </text>
    </comment>
    <comment ref="D44" authorId="0" shapeId="0" xr:uid="{00000000-0006-0000-0A00-000047000000}">
      <text>
        <r>
          <rPr>
            <sz val="10"/>
            <color rgb="FF333333"/>
            <rFont val="Calibri"/>
            <family val="2"/>
          </rPr>
          <t>SOURCE: Greece EU-SILC 2011. World Inequality Database on Education (WIDE), June 2019.</t>
        </r>
      </text>
    </comment>
    <comment ref="F44" authorId="0" shapeId="0" xr:uid="{00000000-0006-0000-0A00-000048000000}">
      <text>
        <r>
          <rPr>
            <sz val="10"/>
            <color rgb="FF333333"/>
            <rFont val="Calibri"/>
            <family val="2"/>
          </rPr>
          <t>SOURCE: Greece EU-SILC 2013. World Inequality Database on Education (WIDE), June 2019.</t>
        </r>
      </text>
    </comment>
    <comment ref="G44" authorId="0" shapeId="0" xr:uid="{00000000-0006-0000-0A00-000049000000}">
      <text>
        <r>
          <rPr>
            <sz val="10"/>
            <color rgb="FF333333"/>
            <rFont val="Calibri"/>
            <family val="2"/>
          </rPr>
          <t>SOURCE: Greece EU-SILC 2014. World Inequality Database on Education (WIDE), June 2019.</t>
        </r>
      </text>
    </comment>
    <comment ref="D45" authorId="0" shapeId="0" xr:uid="{00000000-0006-0000-0A00-00004A000000}">
      <text>
        <r>
          <rPr>
            <sz val="10"/>
            <color rgb="FF333333"/>
            <rFont val="Calibri"/>
            <family val="2"/>
          </rPr>
          <t>SOURCE: Hungary EU-SILC 2011. World Inequality Database on Education (WIDE), June 2019.</t>
        </r>
      </text>
    </comment>
    <comment ref="F45" authorId="0" shapeId="0" xr:uid="{00000000-0006-0000-0A00-00004B000000}">
      <text>
        <r>
          <rPr>
            <sz val="10"/>
            <color rgb="FF333333"/>
            <rFont val="Calibri"/>
            <family val="2"/>
          </rPr>
          <t>SOURCE: Hungary EU-SILC 2013. World Inequality Database on Education (WIDE), June 2019.</t>
        </r>
      </text>
    </comment>
    <comment ref="G45" authorId="0" shapeId="0" xr:uid="{00000000-0006-0000-0A00-00004C000000}">
      <text>
        <r>
          <rPr>
            <sz val="10"/>
            <color rgb="FF333333"/>
            <rFont val="Calibri"/>
            <family val="2"/>
          </rPr>
          <t>SOURCE: Hungary EU-SILC 2014. World Inequality Database on Education (WIDE), June 2019.</t>
        </r>
      </text>
    </comment>
    <comment ref="D46" authorId="0" shapeId="0" xr:uid="{00000000-0006-0000-0A00-00004D000000}">
      <text>
        <r>
          <rPr>
            <sz val="10"/>
            <color rgb="FF333333"/>
            <rFont val="Calibri"/>
            <family val="2"/>
          </rPr>
          <t>SOURCE: Iceland EU-SILC 2011. World Inequality Database on Education (WIDE), June 2019.</t>
        </r>
      </text>
    </comment>
    <comment ref="F46" authorId="0" shapeId="0" xr:uid="{00000000-0006-0000-0A00-00004E000000}">
      <text>
        <r>
          <rPr>
            <sz val="10"/>
            <color rgb="FF333333"/>
            <rFont val="Calibri"/>
            <family val="2"/>
          </rPr>
          <t>SOURCE: Iceland EU-SILC 2013. World Inequality Database on Education (WIDE), June 2019.</t>
        </r>
      </text>
    </comment>
    <comment ref="G46" authorId="0" shapeId="0" xr:uid="{00000000-0006-0000-0A00-00004F000000}">
      <text>
        <r>
          <rPr>
            <sz val="10"/>
            <color rgb="FF333333"/>
            <rFont val="Calibri"/>
            <family val="2"/>
          </rPr>
          <t>SOURCE: Iceland EU-SILC 2014. World Inequality Database on Education (WIDE), June 2019.</t>
        </r>
      </text>
    </comment>
    <comment ref="D47" authorId="0" shapeId="0" xr:uid="{00000000-0006-0000-0A00-000050000000}">
      <text>
        <r>
          <rPr>
            <sz val="10"/>
            <color rgb="FF333333"/>
            <rFont val="Calibri"/>
            <family val="2"/>
          </rPr>
          <t>SOURCE: Ireland EU-SILC 2011. World Inequality Database on Education (WIDE), June 2019.</t>
        </r>
      </text>
    </comment>
    <comment ref="F47" authorId="0" shapeId="0" xr:uid="{00000000-0006-0000-0A00-000051000000}">
      <text>
        <r>
          <rPr>
            <sz val="10"/>
            <color rgb="FF333333"/>
            <rFont val="Calibri"/>
            <family val="2"/>
          </rPr>
          <t>SOURCE: Ireland EU-SILC 2013. World Inequality Database on Education (WIDE), June 2019.</t>
        </r>
      </text>
    </comment>
    <comment ref="G47" authorId="0" shapeId="0" xr:uid="{00000000-0006-0000-0A00-000052000000}">
      <text>
        <r>
          <rPr>
            <sz val="10"/>
            <color rgb="FF333333"/>
            <rFont val="Calibri"/>
            <family val="2"/>
          </rPr>
          <t>SOURCE: Ireland EU-SILC 2014. World Inequality Database on Education (WIDE), June 2019.</t>
        </r>
      </text>
    </comment>
    <comment ref="D48" authorId="0" shapeId="0" xr:uid="{00000000-0006-0000-0A00-000053000000}">
      <text>
        <r>
          <rPr>
            <sz val="10"/>
            <color rgb="FF333333"/>
            <rFont val="Calibri"/>
            <family val="2"/>
          </rPr>
          <t>SOURCE: Italy EU-SILC 2011. World Inequality Database on Education (WIDE), June 2019.</t>
        </r>
      </text>
    </comment>
    <comment ref="F48" authorId="0" shapeId="0" xr:uid="{00000000-0006-0000-0A00-000054000000}">
      <text>
        <r>
          <rPr>
            <sz val="10"/>
            <color rgb="FF333333"/>
            <rFont val="Calibri"/>
            <family val="2"/>
          </rPr>
          <t>SOURCE: Italy EU-SILC 2013. World Inequality Database on Education (WIDE), June 2019.</t>
        </r>
      </text>
    </comment>
    <comment ref="G48" authorId="0" shapeId="0" xr:uid="{00000000-0006-0000-0A00-000055000000}">
      <text>
        <r>
          <rPr>
            <sz val="10"/>
            <color rgb="FF333333"/>
            <rFont val="Calibri"/>
            <family val="2"/>
          </rPr>
          <t>SOURCE: Italy EU-SILC 2014. World Inequality Database on Education (WIDE), June 2019.</t>
        </r>
      </text>
    </comment>
    <comment ref="D49" authorId="0" shapeId="0" xr:uid="{00000000-0006-0000-0A00-000056000000}">
      <text>
        <r>
          <rPr>
            <sz val="10"/>
            <color rgb="FF333333"/>
            <rFont val="Calibri"/>
            <family val="2"/>
          </rPr>
          <t>SOURCE: Latvia EU-SILC 2011. World Inequality Database on Education (WIDE), June 2019.</t>
        </r>
      </text>
    </comment>
    <comment ref="F49" authorId="0" shapeId="0" xr:uid="{00000000-0006-0000-0A00-000057000000}">
      <text>
        <r>
          <rPr>
            <sz val="10"/>
            <color rgb="FF333333"/>
            <rFont val="Calibri"/>
            <family val="2"/>
          </rPr>
          <t>SOURCE: Latvia EU-SILC 2013. World Inequality Database on Education (WIDE), June 2019.</t>
        </r>
      </text>
    </comment>
    <comment ref="G49" authorId="0" shapeId="0" xr:uid="{00000000-0006-0000-0A00-000058000000}">
      <text>
        <r>
          <rPr>
            <sz val="10"/>
            <color rgb="FF333333"/>
            <rFont val="Calibri"/>
            <family val="2"/>
          </rPr>
          <t>SOURCE: Latvia EU-SILC 2014. World Inequality Database on Education (WIDE), June 2019.</t>
        </r>
      </text>
    </comment>
    <comment ref="D50" authorId="0" shapeId="0" xr:uid="{00000000-0006-0000-0A00-000059000000}">
      <text>
        <r>
          <rPr>
            <sz val="10"/>
            <color rgb="FF333333"/>
            <rFont val="Calibri"/>
            <family val="2"/>
          </rPr>
          <t>SOURCE: Lithuania EU-SILC 2011. World Inequality Database on Education (WIDE), June 2019.</t>
        </r>
      </text>
    </comment>
    <comment ref="F50" authorId="0" shapeId="0" xr:uid="{00000000-0006-0000-0A00-00005A000000}">
      <text>
        <r>
          <rPr>
            <sz val="10"/>
            <color rgb="FF333333"/>
            <rFont val="Calibri"/>
            <family val="2"/>
          </rPr>
          <t>SOURCE: Lithuania EU-SILC 2013. World Inequality Database on Education (WIDE), June 2019.</t>
        </r>
      </text>
    </comment>
    <comment ref="G50" authorId="0" shapeId="0" xr:uid="{00000000-0006-0000-0A00-00005B000000}">
      <text>
        <r>
          <rPr>
            <sz val="10"/>
            <color rgb="FF333333"/>
            <rFont val="Calibri"/>
            <family val="2"/>
          </rPr>
          <t>SOURCE: Lithuania EU-SILC 2014. World Inequality Database on Education (WIDE), June 2019.</t>
        </r>
      </text>
    </comment>
    <comment ref="D51" authorId="0" shapeId="0" xr:uid="{00000000-0006-0000-0A00-00005C000000}">
      <text>
        <r>
          <rPr>
            <sz val="10"/>
            <color rgb="FF333333"/>
            <rFont val="Calibri"/>
            <family val="2"/>
          </rPr>
          <t>SOURCE: Luxembourg EU-SILC 2011. World Inequality Database on Education (WIDE), June 2019.</t>
        </r>
      </text>
    </comment>
    <comment ref="F51" authorId="0" shapeId="0" xr:uid="{00000000-0006-0000-0A00-00005D000000}">
      <text>
        <r>
          <rPr>
            <sz val="10"/>
            <color rgb="FF333333"/>
            <rFont val="Calibri"/>
            <family val="2"/>
          </rPr>
          <t>SOURCE: Luxembourg EU-SILC 2013. World Inequality Database on Education (WIDE), June 2019.</t>
        </r>
      </text>
    </comment>
    <comment ref="G51" authorId="0" shapeId="0" xr:uid="{00000000-0006-0000-0A00-00005E000000}">
      <text>
        <r>
          <rPr>
            <sz val="10"/>
            <color rgb="FF333333"/>
            <rFont val="Calibri"/>
            <family val="2"/>
          </rPr>
          <t>SOURCE: Luxembourg EU-SILC 2014. World Inequality Database on Education (WIDE), June 2019.</t>
        </r>
      </text>
    </comment>
    <comment ref="D52" authorId="0" shapeId="0" xr:uid="{00000000-0006-0000-0A00-00005F000000}">
      <text>
        <r>
          <rPr>
            <sz val="10"/>
            <color rgb="FF333333"/>
            <rFont val="Calibri"/>
            <family val="2"/>
          </rPr>
          <t>SOURCE: Malta EU-SILC 2011. World Inequality Database on Education (WIDE), June 2019.</t>
        </r>
      </text>
    </comment>
    <comment ref="F52" authorId="0" shapeId="0" xr:uid="{00000000-0006-0000-0A00-000060000000}">
      <text>
        <r>
          <rPr>
            <sz val="10"/>
            <color rgb="FF333333"/>
            <rFont val="Calibri"/>
            <family val="2"/>
          </rPr>
          <t>SOURCE: Malta EU-SILC 2013. World Inequality Database on Education (WIDE), June 2019.</t>
        </r>
      </text>
    </comment>
    <comment ref="G52" authorId="0" shapeId="0" xr:uid="{00000000-0006-0000-0A00-000061000000}">
      <text>
        <r>
          <rPr>
            <sz val="10"/>
            <color rgb="FF333333"/>
            <rFont val="Calibri"/>
            <family val="2"/>
          </rPr>
          <t>SOURCE: Malta EU-SILC 2014. World Inequality Database on Education (WIDE), June 2019.</t>
        </r>
      </text>
    </comment>
    <comment ref="F53" authorId="0" shapeId="0" xr:uid="{00000000-0006-0000-0A00-000062000000}">
      <text>
        <r>
          <rPr>
            <sz val="10"/>
            <color rgb="FF333333"/>
            <rFont val="Calibri"/>
            <family val="2"/>
          </rPr>
          <t>SOURCE: Montenegro MICS 2013. The survey collected data on school attendance for age 5-24 and educational attainment for age 5 and above.</t>
        </r>
      </text>
    </comment>
    <comment ref="K53" authorId="0" shapeId="0" xr:uid="{00000000-0006-0000-0A00-000063000000}">
      <text>
        <r>
          <rPr>
            <sz val="10"/>
            <color rgb="FF333333"/>
            <rFont val="Calibri"/>
            <family val="2"/>
          </rPr>
          <t>QUALIFIER: This data point is a NATIONAL ESTIMATE. SOURCE: Montenegro MICS 2018. The survey collected data on school attendance for age 3-24 and educational attainment for age 3 and above.</t>
        </r>
      </text>
    </comment>
    <comment ref="D54" authorId="0" shapeId="0" xr:uid="{00000000-0006-0000-0A00-000064000000}">
      <text>
        <r>
          <rPr>
            <sz val="10"/>
            <color rgb="FF333333"/>
            <rFont val="Calibri"/>
            <family val="2"/>
          </rPr>
          <t>SOURCE: Netherlands EU-SILC 2011. World Inequality Database on Education (WIDE), June 2019.</t>
        </r>
      </text>
    </comment>
    <comment ref="F54" authorId="0" shapeId="0" xr:uid="{00000000-0006-0000-0A00-000065000000}">
      <text>
        <r>
          <rPr>
            <sz val="10"/>
            <color rgb="FF333333"/>
            <rFont val="Calibri"/>
            <family val="2"/>
          </rPr>
          <t>SOURCE: Netherlands EU-SILC 2013. World Inequality Database on Education (WIDE), June 2019.</t>
        </r>
      </text>
    </comment>
    <comment ref="G54" authorId="0" shapeId="0" xr:uid="{00000000-0006-0000-0A00-000066000000}">
      <text>
        <r>
          <rPr>
            <sz val="10"/>
            <color rgb="FF333333"/>
            <rFont val="Calibri"/>
            <family val="2"/>
          </rPr>
          <t>SOURCE: Netherlands EU-SILC 2014. World Inequality Database on Education (WIDE), June 2019.</t>
        </r>
      </text>
    </comment>
    <comment ref="D55" authorId="0" shapeId="0" xr:uid="{00000000-0006-0000-0A00-000067000000}">
      <text>
        <r>
          <rPr>
            <sz val="10"/>
            <color rgb="FF333333"/>
            <rFont val="Calibri"/>
            <family val="2"/>
          </rPr>
          <t>SOURCE: North Macedonia MICS 2011. The survey collected data on school attendance for age 5-24 and educational attainment for age 5 and above.</t>
        </r>
      </text>
    </comment>
    <comment ref="D56" authorId="0" shapeId="0" xr:uid="{00000000-0006-0000-0A00-000068000000}">
      <text>
        <r>
          <rPr>
            <sz val="10"/>
            <color rgb="FF333333"/>
            <rFont val="Calibri"/>
            <family val="2"/>
          </rPr>
          <t>SOURCE: Norway EU-SILC 2011. World Inequality Database on Education (WIDE), June 2019.</t>
        </r>
      </text>
    </comment>
    <comment ref="F56" authorId="0" shapeId="0" xr:uid="{00000000-0006-0000-0A00-000069000000}">
      <text>
        <r>
          <rPr>
            <sz val="10"/>
            <color rgb="FF333333"/>
            <rFont val="Calibri"/>
            <family val="2"/>
          </rPr>
          <t>SOURCE: Norway EU-SILC 2013. World Inequality Database on Education (WIDE), June 2019.</t>
        </r>
      </text>
    </comment>
    <comment ref="G56" authorId="0" shapeId="0" xr:uid="{00000000-0006-0000-0A00-00006A000000}">
      <text>
        <r>
          <rPr>
            <sz val="10"/>
            <color rgb="FF333333"/>
            <rFont val="Calibri"/>
            <family val="2"/>
          </rPr>
          <t>SOURCE: Norway EU-SILC 2014. World Inequality Database on Education (WIDE), June 2019.</t>
        </r>
      </text>
    </comment>
    <comment ref="D57" authorId="0" shapeId="0" xr:uid="{00000000-0006-0000-0A00-00006B000000}">
      <text>
        <r>
          <rPr>
            <sz val="10"/>
            <color rgb="FF333333"/>
            <rFont val="Calibri"/>
            <family val="2"/>
          </rPr>
          <t>SOURCE: Poland EU-SILC 2011. World Inequality Database on Education (WIDE), June 2019.</t>
        </r>
      </text>
    </comment>
    <comment ref="F57" authorId="0" shapeId="0" xr:uid="{00000000-0006-0000-0A00-00006C000000}">
      <text>
        <r>
          <rPr>
            <sz val="10"/>
            <color rgb="FF333333"/>
            <rFont val="Calibri"/>
            <family val="2"/>
          </rPr>
          <t>SOURCE: Poland EU-SILC 2013. World Inequality Database on Education (WIDE), June 2019.</t>
        </r>
      </text>
    </comment>
    <comment ref="G57" authorId="0" shapeId="0" xr:uid="{00000000-0006-0000-0A00-00006D000000}">
      <text>
        <r>
          <rPr>
            <sz val="10"/>
            <color rgb="FF333333"/>
            <rFont val="Calibri"/>
            <family val="2"/>
          </rPr>
          <t>SOURCE: Poland EU-SILC 2014. World Inequality Database on Education (WIDE), June 2019.</t>
        </r>
      </text>
    </comment>
    <comment ref="D58" authorId="0" shapeId="0" xr:uid="{00000000-0006-0000-0A00-00006E000000}">
      <text>
        <r>
          <rPr>
            <sz val="10"/>
            <color rgb="FF333333"/>
            <rFont val="Calibri"/>
            <family val="2"/>
          </rPr>
          <t>SOURCE: Portugal EU-SILC 2011. World Inequality Database on Education (WIDE), June 2019.</t>
        </r>
      </text>
    </comment>
    <comment ref="F58" authorId="0" shapeId="0" xr:uid="{00000000-0006-0000-0A00-00006F000000}">
      <text>
        <r>
          <rPr>
            <sz val="10"/>
            <color rgb="FF333333"/>
            <rFont val="Calibri"/>
            <family val="2"/>
          </rPr>
          <t>SOURCE: Portugal EU-SILC 2013. World Inequality Database on Education (WIDE), June 2019.</t>
        </r>
      </text>
    </comment>
    <comment ref="G58" authorId="0" shapeId="0" xr:uid="{00000000-0006-0000-0A00-000070000000}">
      <text>
        <r>
          <rPr>
            <sz val="10"/>
            <color rgb="FF333333"/>
            <rFont val="Calibri"/>
            <family val="2"/>
          </rPr>
          <t>SOURCE: Portugal EU-SILC 2014. World Inequality Database on Education (WIDE), June 2019.</t>
        </r>
      </text>
    </comment>
    <comment ref="E59" authorId="0" shapeId="0" xr:uid="{00000000-0006-0000-0A00-000071000000}">
      <text>
        <r>
          <rPr>
            <sz val="10"/>
            <color rgb="FF333333"/>
            <rFont val="Calibri"/>
            <family val="2"/>
          </rPr>
          <t>SOURCE: Republic of Moldova MICS 2012. The survey collected data on school attendance for age 5-24 and educational attainment for age 5 and above.</t>
        </r>
      </text>
    </comment>
    <comment ref="D60" authorId="0" shapeId="0" xr:uid="{00000000-0006-0000-0A00-000072000000}">
      <text>
        <r>
          <rPr>
            <sz val="10"/>
            <color rgb="FF333333"/>
            <rFont val="Calibri"/>
            <family val="2"/>
          </rPr>
          <t>SOURCE: Romania EU-SILC 2011. World Inequality Database on Education (WIDE), June 2019.</t>
        </r>
      </text>
    </comment>
    <comment ref="F60" authorId="0" shapeId="0" xr:uid="{00000000-0006-0000-0A00-000073000000}">
      <text>
        <r>
          <rPr>
            <sz val="10"/>
            <color rgb="FF333333"/>
            <rFont val="Calibri"/>
            <family val="2"/>
          </rPr>
          <t>SOURCE: Romania EU-SILC 2013. World Inequality Database on Education (WIDE), June 2019.</t>
        </r>
      </text>
    </comment>
    <comment ref="G60" authorId="0" shapeId="0" xr:uid="{00000000-0006-0000-0A00-000074000000}">
      <text>
        <r>
          <rPr>
            <sz val="10"/>
            <color rgb="FF333333"/>
            <rFont val="Calibri"/>
            <family val="2"/>
          </rPr>
          <t>SOURCE: Romania EU-SILC 2014. World Inequality Database on Education (WIDE), June 2019.</t>
        </r>
      </text>
    </comment>
    <comment ref="F61" authorId="0" shapeId="0" xr:uid="{00000000-0006-0000-0A00-000075000000}">
      <text>
        <r>
          <rPr>
            <sz val="10"/>
            <color rgb="FF333333"/>
            <rFont val="Calibri"/>
            <family val="2"/>
          </rPr>
          <t>SOURCE: Russian Federation RLMS-HSE 2013. World Inequality Database on Education (WIDE), June 2019.</t>
        </r>
      </text>
    </comment>
    <comment ref="D62" authorId="0" shapeId="0" xr:uid="{00000000-0006-0000-0A00-000076000000}">
      <text>
        <r>
          <rPr>
            <sz val="10"/>
            <color rgb="FF333333"/>
            <rFont val="Calibri"/>
            <family val="2"/>
          </rPr>
          <t>SOURCE: Serbia MICS 2010. The survey collected data on school attendance for age 5-24 and educational attainment for age 5 and above.</t>
        </r>
      </text>
    </comment>
    <comment ref="F62" authorId="0" shapeId="0" xr:uid="{00000000-0006-0000-0A00-000077000000}">
      <text>
        <r>
          <rPr>
            <sz val="10"/>
            <color rgb="FF333333"/>
            <rFont val="Calibri"/>
            <family val="2"/>
          </rPr>
          <t>SOURCE: Serbia EU-SILC 2013. World Inequality Database on Education (WIDE), June 2019.</t>
        </r>
      </text>
    </comment>
    <comment ref="G62" authorId="0" shapeId="0" xr:uid="{00000000-0006-0000-0A00-000078000000}">
      <text>
        <r>
          <rPr>
            <sz val="10"/>
            <color rgb="FF333333"/>
            <rFont val="Calibri"/>
            <family val="2"/>
          </rPr>
          <t>SOURCE: Serbia MICS 2014. The survey collected data on school attendance for age 5-24 and educational attainment for age 5 and above.</t>
        </r>
      </text>
    </comment>
    <comment ref="D63" authorId="0" shapeId="0" xr:uid="{00000000-0006-0000-0A00-000079000000}">
      <text>
        <r>
          <rPr>
            <sz val="10"/>
            <color rgb="FF333333"/>
            <rFont val="Calibri"/>
            <family val="2"/>
          </rPr>
          <t>SOURCE: Slovakia EU-SILC 2011. World Inequality Database on Education (WIDE), June 2019.</t>
        </r>
      </text>
    </comment>
    <comment ref="F63" authorId="0" shapeId="0" xr:uid="{00000000-0006-0000-0A00-00007A000000}">
      <text>
        <r>
          <rPr>
            <sz val="10"/>
            <color rgb="FF333333"/>
            <rFont val="Calibri"/>
            <family val="2"/>
          </rPr>
          <t>SOURCE: Slovakia EU-SILC 2013. World Inequality Database on Education (WIDE), June 2019.</t>
        </r>
      </text>
    </comment>
    <comment ref="G63" authorId="0" shapeId="0" xr:uid="{00000000-0006-0000-0A00-00007B000000}">
      <text>
        <r>
          <rPr>
            <sz val="10"/>
            <color rgb="FF333333"/>
            <rFont val="Calibri"/>
            <family val="2"/>
          </rPr>
          <t>SOURCE: Slovakia EU-SILC 2014. World Inequality Database on Education (WIDE), June 2019.</t>
        </r>
      </text>
    </comment>
    <comment ref="D64" authorId="0" shapeId="0" xr:uid="{00000000-0006-0000-0A00-00007C000000}">
      <text>
        <r>
          <rPr>
            <sz val="10"/>
            <color rgb="FF333333"/>
            <rFont val="Calibri"/>
            <family val="2"/>
          </rPr>
          <t>SOURCE: Slovenia EU-SILC 2011. World Inequality Database on Education (WIDE), June 2019.</t>
        </r>
      </text>
    </comment>
    <comment ref="F64" authorId="0" shapeId="0" xr:uid="{00000000-0006-0000-0A00-00007D000000}">
      <text>
        <r>
          <rPr>
            <sz val="10"/>
            <color rgb="FF333333"/>
            <rFont val="Calibri"/>
            <family val="2"/>
          </rPr>
          <t>SOURCE: Slovenia EU-SILC 2013. World Inequality Database on Education (WIDE), June 2019.</t>
        </r>
      </text>
    </comment>
    <comment ref="G64" authorId="0" shapeId="0" xr:uid="{00000000-0006-0000-0A00-00007E000000}">
      <text>
        <r>
          <rPr>
            <sz val="10"/>
            <color rgb="FF333333"/>
            <rFont val="Calibri"/>
            <family val="2"/>
          </rPr>
          <t>SOURCE: Slovenia EU-SILC 2014. World Inequality Database on Education (WIDE), June 2019.</t>
        </r>
      </text>
    </comment>
    <comment ref="D65" authorId="0" shapeId="0" xr:uid="{00000000-0006-0000-0A00-00007F000000}">
      <text>
        <r>
          <rPr>
            <sz val="10"/>
            <color rgb="FF333333"/>
            <rFont val="Calibri"/>
            <family val="2"/>
          </rPr>
          <t>SOURCE: Spain EU-SILC 2011. World Inequality Database on Education (WIDE), June 2019.</t>
        </r>
      </text>
    </comment>
    <comment ref="F65" authorId="0" shapeId="0" xr:uid="{00000000-0006-0000-0A00-000080000000}">
      <text>
        <r>
          <rPr>
            <sz val="10"/>
            <color rgb="FF333333"/>
            <rFont val="Calibri"/>
            <family val="2"/>
          </rPr>
          <t>SOURCE: Spain EU-SILC 2013. World Inequality Database on Education (WIDE), June 2019.</t>
        </r>
      </text>
    </comment>
    <comment ref="G65" authorId="0" shapeId="0" xr:uid="{00000000-0006-0000-0A00-000081000000}">
      <text>
        <r>
          <rPr>
            <sz val="10"/>
            <color rgb="FF333333"/>
            <rFont val="Calibri"/>
            <family val="2"/>
          </rPr>
          <t>SOURCE: Spain EU-SILC 2014. World Inequality Database on Education (WIDE), June 2019.</t>
        </r>
      </text>
    </comment>
    <comment ref="D66" authorId="0" shapeId="0" xr:uid="{00000000-0006-0000-0A00-000082000000}">
      <text>
        <r>
          <rPr>
            <sz val="10"/>
            <color rgb="FF333333"/>
            <rFont val="Calibri"/>
            <family val="2"/>
          </rPr>
          <t>SOURCE: Sweden EU-SILC 2011. World Inequality Database on Education (WIDE), June 2019.</t>
        </r>
      </text>
    </comment>
    <comment ref="F66" authorId="0" shapeId="0" xr:uid="{00000000-0006-0000-0A00-000083000000}">
      <text>
        <r>
          <rPr>
            <sz val="10"/>
            <color rgb="FF333333"/>
            <rFont val="Calibri"/>
            <family val="2"/>
          </rPr>
          <t>SOURCE: Sweden EU-SILC 2013. World Inequality Database on Education (WIDE), June 2019.</t>
        </r>
      </text>
    </comment>
    <comment ref="G66" authorId="0" shapeId="0" xr:uid="{00000000-0006-0000-0A00-000084000000}">
      <text>
        <r>
          <rPr>
            <sz val="10"/>
            <color rgb="FF333333"/>
            <rFont val="Calibri"/>
            <family val="2"/>
          </rPr>
          <t>SOURCE: Sweden EU-SILC 2014. World Inequality Database on Education (WIDE), June 2019.</t>
        </r>
      </text>
    </comment>
    <comment ref="D67" authorId="0" shapeId="0" xr:uid="{00000000-0006-0000-0A00-000085000000}">
      <text>
        <r>
          <rPr>
            <sz val="10"/>
            <color rgb="FF333333"/>
            <rFont val="Calibri"/>
            <family val="2"/>
          </rPr>
          <t>SOURCE: Switzerland EU-SILC 2011. World Inequality Database on Education (WIDE), June 2019.</t>
        </r>
      </text>
    </comment>
    <comment ref="F67" authorId="0" shapeId="0" xr:uid="{00000000-0006-0000-0A00-000086000000}">
      <text>
        <r>
          <rPr>
            <sz val="10"/>
            <color rgb="FF333333"/>
            <rFont val="Calibri"/>
            <family val="2"/>
          </rPr>
          <t>SOURCE: Switzerland EU-SILC 2013. World Inequality Database on Education (WIDE), June 2019.</t>
        </r>
      </text>
    </comment>
    <comment ref="G67" authorId="0" shapeId="0" xr:uid="{00000000-0006-0000-0A00-000087000000}">
      <text>
        <r>
          <rPr>
            <sz val="10"/>
            <color rgb="FF333333"/>
            <rFont val="Calibri"/>
            <family val="2"/>
          </rPr>
          <t>SOURCE: Switzerland EU-SILC 2014. World Inequality Database on Education (WIDE), June 2019.</t>
        </r>
      </text>
    </comment>
    <comment ref="F68" authorId="0" shapeId="0" xr:uid="{00000000-0006-0000-0A00-000088000000}">
      <text>
        <r>
          <rPr>
            <sz val="10"/>
            <color rgb="FF333333"/>
            <rFont val="Calibri"/>
            <family val="2"/>
          </rPr>
          <t>SOURCE: Ukraine MICS 2012. The survey collected data on school attendance for age 5-24 and educational attainment for age 5 and above.</t>
        </r>
      </text>
    </comment>
    <comment ref="D69" authorId="0" shapeId="0" xr:uid="{00000000-0006-0000-0A00-000089000000}">
      <text>
        <r>
          <rPr>
            <sz val="10"/>
            <color rgb="FF333333"/>
            <rFont val="Calibri"/>
            <family val="2"/>
          </rPr>
          <t>SOURCE: United Kingdom of Great Britain and Northern Ireland EU-SILC 2011. World Inequality Database on Education (WIDE), June 2019.</t>
        </r>
      </text>
    </comment>
    <comment ref="F69" authorId="0" shapeId="0" xr:uid="{00000000-0006-0000-0A00-00008A000000}">
      <text>
        <r>
          <rPr>
            <sz val="10"/>
            <color rgb="FF333333"/>
            <rFont val="Calibri"/>
            <family val="2"/>
          </rPr>
          <t>SOURCE: United Kingdom of Great Britain and Northern Ireland EU-SILC 2013. World Inequality Database on Education (WIDE), June 2019.</t>
        </r>
      </text>
    </comment>
    <comment ref="C70" authorId="0" shapeId="0" xr:uid="{00000000-0006-0000-0A00-00008B000000}">
      <text>
        <r>
          <rPr>
            <sz val="10"/>
            <color rgb="FF333333"/>
            <rFont val="Calibri"/>
            <family val="2"/>
          </rPr>
          <t>SOURCE: United States of America American Community Survey 2010. IPUMS-International, U.S. Census Bureau.</t>
        </r>
      </text>
    </comment>
    <comment ref="F70" authorId="0" shapeId="0" xr:uid="{00000000-0006-0000-0A00-00008C000000}">
      <text>
        <r>
          <rPr>
            <sz val="10"/>
            <color rgb="FF333333"/>
            <rFont val="Calibri"/>
            <family val="2"/>
          </rPr>
          <t>SOURCE: United States of America CPS-ASEC 2013. World Inequality Database on Education (WIDE), June 2019.</t>
        </r>
      </text>
    </comment>
    <comment ref="H70" authorId="0" shapeId="0" xr:uid="{00000000-0006-0000-0A00-00008D000000}">
      <text>
        <r>
          <rPr>
            <sz val="10"/>
            <color rgb="FF333333"/>
            <rFont val="Calibri"/>
            <family val="2"/>
          </rPr>
          <t>SOURCE: United States of America American Community Survey 2015. IPUMS-USA, University of Minnesota. The survey collected data on school attendance and educational attainment for age 3 and above.</t>
        </r>
      </text>
    </comment>
    <comment ref="I70" authorId="0" shapeId="0" xr:uid="{00000000-0006-0000-0A00-00008E000000}">
      <text>
        <r>
          <rPr>
            <sz val="10"/>
            <color rgb="FF333333"/>
            <rFont val="Calibri"/>
            <family val="2"/>
          </rPr>
          <t>SOURCE: United States of America American Community Survey 2016. IPUMS-USA, University of Minnesota. The survey collected data on school attendance and educational attainment for age 3 and above.</t>
        </r>
      </text>
    </comment>
    <comment ref="J70" authorId="0" shapeId="0" xr:uid="{00000000-0006-0000-0A00-00008F000000}">
      <text>
        <r>
          <rPr>
            <sz val="10"/>
            <color rgb="FF333333"/>
            <rFont val="Calibri"/>
            <family val="2"/>
          </rPr>
          <t>SOURCE: United States of America American Community Survey 2017. IPUMS-USA, University of Minnesota. The survey collected data on school attendance and educational attainment for age 3 and above.</t>
        </r>
      </text>
    </comment>
    <comment ref="C71" authorId="0" shapeId="0" xr:uid="{00000000-0006-0000-0A00-000090000000}">
      <text>
        <r>
          <rPr>
            <sz val="10"/>
            <color rgb="FF333333"/>
            <rFont val="Calibri"/>
            <family val="2"/>
          </rPr>
          <t>SOURCE: Argentina Households and Dwellings Census 2010. IPUMS-International, National Institute of Statistics and Censuses, National Population.</t>
        </r>
      </text>
    </comment>
    <comment ref="E72" authorId="0" shapeId="0" xr:uid="{00000000-0006-0000-0A00-000091000000}">
      <text>
        <r>
          <rPr>
            <sz val="10"/>
            <color rgb="FF333333"/>
            <rFont val="Calibri"/>
            <family val="2"/>
          </rPr>
          <t>SOURCE: Barbados MICS 2011-2012. The survey collected data on school attendance for age 4-24 and educational attainment for age 4 and above.</t>
        </r>
      </text>
    </comment>
    <comment ref="D73" authorId="0" shapeId="0" xr:uid="{00000000-0006-0000-0A00-000092000000}">
      <text>
        <r>
          <rPr>
            <sz val="10"/>
            <color rgb="FF333333"/>
            <rFont val="Calibri"/>
            <family val="2"/>
          </rPr>
          <t>SOURCE: Belize MICS 2011. World Inequality Database on Education (WIDE), June 2019.</t>
        </r>
      </text>
    </comment>
    <comment ref="I73" authorId="0" shapeId="0" xr:uid="{00000000-0006-0000-0A00-000093000000}">
      <text>
        <r>
          <rPr>
            <sz val="10"/>
            <color rgb="FF333333"/>
            <rFont val="Calibri"/>
            <family val="2"/>
          </rPr>
          <t>SOURCE: Belize MICS 2015-16. The survey collected data on school attendance for age 5-24 and educational attainment for age 5 and above.</t>
        </r>
      </text>
    </comment>
    <comment ref="D74" authorId="0" shapeId="0" xr:uid="{00000000-0006-0000-0A00-000094000000}">
      <text>
        <r>
          <rPr>
            <sz val="10"/>
            <color rgb="FF333333"/>
            <rFont val="Calibri"/>
            <family val="2"/>
          </rPr>
          <t>SOURCE: Bolivia Encuesta Continua de Hogares (ECH) 2011. ECLAC calculations based on household survey data bank.</t>
        </r>
      </text>
    </comment>
    <comment ref="E74" authorId="0" shapeId="0" xr:uid="{00000000-0006-0000-0A00-000095000000}">
      <text>
        <r>
          <rPr>
            <sz val="10"/>
            <color rgb="FF333333"/>
            <rFont val="Calibri"/>
            <family val="2"/>
          </rPr>
          <t>SOURCE: Bolivia Encuesta Continua de Hogares (ECH) 2012. ECLAC calculations based on household survey data bank.</t>
        </r>
      </text>
    </comment>
    <comment ref="F74" authorId="0" shapeId="0" xr:uid="{00000000-0006-0000-0A00-000096000000}">
      <text>
        <r>
          <rPr>
            <sz val="10"/>
            <color rgb="FF333333"/>
            <rFont val="Calibri"/>
            <family val="2"/>
          </rPr>
          <t>SOURCE: Bolivia Encuesta Continua de Hogares (ECH) 2013. ECLAC calculations based on household survey data bank.</t>
        </r>
      </text>
    </comment>
    <comment ref="G74" authorId="0" shapeId="0" xr:uid="{00000000-0006-0000-0A00-000097000000}">
      <text>
        <r>
          <rPr>
            <sz val="10"/>
            <color rgb="FF333333"/>
            <rFont val="Calibri"/>
            <family val="2"/>
          </rPr>
          <t>SOURCE: Bolivia Encuesta Continua de Hogares (ECH) 2014. ECLAC calculations based on household survey data bank.</t>
        </r>
      </text>
    </comment>
    <comment ref="H74" authorId="0" shapeId="0" xr:uid="{00000000-0006-0000-0A00-000098000000}">
      <text>
        <r>
          <rPr>
            <sz val="10"/>
            <color rgb="FF333333"/>
            <rFont val="Calibri"/>
            <family val="2"/>
          </rPr>
          <t>SOURCE: Bolivia Encuesta Continua de Hogares (ECH) 2015. ECLAC calculations based on household survey data bank.</t>
        </r>
      </text>
    </comment>
    <comment ref="I74" authorId="0" shapeId="0" xr:uid="{00000000-0006-0000-0A00-000099000000}">
      <text>
        <r>
          <rPr>
            <sz val="10"/>
            <color rgb="FF333333"/>
            <rFont val="Calibri"/>
            <family val="2"/>
          </rPr>
          <t>SOURCE: Bolivia Encuesta Continua de Hogares (ECH) 2016. ECLAC calculations based on household survey data bank.</t>
        </r>
      </text>
    </comment>
    <comment ref="J74" authorId="0" shapeId="0" xr:uid="{00000000-0006-0000-0A00-00009A000000}">
      <text>
        <r>
          <rPr>
            <sz val="10"/>
            <color rgb="FF333333"/>
            <rFont val="Calibri"/>
            <family val="2"/>
          </rPr>
          <t>SOURCE: Bolivia Encuesta Continua de Hogares (ECH) 2017. ECLAC calculations based on household survey data bank.</t>
        </r>
      </text>
    </comment>
    <comment ref="K74" authorId="0" shapeId="0" xr:uid="{00000000-0006-0000-0A00-00009B000000}">
      <text>
        <r>
          <rPr>
            <sz val="10"/>
            <color rgb="FF333333"/>
            <rFont val="Calibri"/>
            <family val="2"/>
          </rPr>
          <t>SOURCE: Bolivia Encuesta Continua de Hogares (ECH) 2018. ECLAC calculations based on household survey data bank.</t>
        </r>
      </text>
    </comment>
    <comment ref="D75" authorId="0" shapeId="0" xr:uid="{00000000-0006-0000-0A00-00009C000000}">
      <text>
        <r>
          <rPr>
            <sz val="10"/>
            <color rgb="FF333333"/>
            <rFont val="Calibri"/>
            <family val="2"/>
          </rPr>
          <t>SOURCE: Brazil Pesquisa por Amostra de Domicilios (PNAD) 2011. ECLAC calculations based on household survey data bank.</t>
        </r>
      </text>
    </comment>
    <comment ref="E75" authorId="0" shapeId="0" xr:uid="{00000000-0006-0000-0A00-00009D000000}">
      <text>
        <r>
          <rPr>
            <sz val="10"/>
            <color rgb="FF333333"/>
            <rFont val="Calibri"/>
            <family val="2"/>
          </rPr>
          <t>SOURCE: Brazil Pesquisa por Amostra de Domicilios (PNAD) 2012. ECLAC calculations based on household survey data bank.</t>
        </r>
      </text>
    </comment>
    <comment ref="F75" authorId="0" shapeId="0" xr:uid="{00000000-0006-0000-0A00-00009E000000}">
      <text>
        <r>
          <rPr>
            <sz val="10"/>
            <color rgb="FF333333"/>
            <rFont val="Calibri"/>
            <family val="2"/>
          </rPr>
          <t>SOURCE: Brazil Pesquisa por Amostra de Domicilios (PNAD) 2013. ECLAC calculations based on household survey data bank.</t>
        </r>
      </text>
    </comment>
    <comment ref="G75" authorId="0" shapeId="0" xr:uid="{00000000-0006-0000-0A00-00009F000000}">
      <text>
        <r>
          <rPr>
            <sz val="10"/>
            <color rgb="FF333333"/>
            <rFont val="Calibri"/>
            <family val="2"/>
          </rPr>
          <t>SOURCE: Brazil Pesquisa por Amostra de Domicilios (PNAD) 2014. ECLAC calculations based on household survey data bank.</t>
        </r>
      </text>
    </comment>
    <comment ref="H75" authorId="0" shapeId="0" xr:uid="{00000000-0006-0000-0A00-0000A0000000}">
      <text>
        <r>
          <rPr>
            <sz val="10"/>
            <color rgb="FF333333"/>
            <rFont val="Calibri"/>
            <family val="2"/>
          </rPr>
          <t>SOURCE: Brazil Pesquisa por Amostra de Domicilios (PNAD) 2015. ECLAC calculations based on household survey data bank.</t>
        </r>
      </text>
    </comment>
    <comment ref="I75" authorId="0" shapeId="0" xr:uid="{00000000-0006-0000-0A00-0000A1000000}">
      <text>
        <r>
          <rPr>
            <sz val="10"/>
            <color rgb="FF333333"/>
            <rFont val="Calibri"/>
            <family val="2"/>
          </rPr>
          <t>SOURCE: Brazil Pesquisa por Amostra de Domicilios Continua (PNAD) Continua 2016. ECLAC calculations based on household survey data bank.</t>
        </r>
      </text>
    </comment>
    <comment ref="J75" authorId="0" shapeId="0" xr:uid="{00000000-0006-0000-0A00-0000A2000000}">
      <text>
        <r>
          <rPr>
            <sz val="10"/>
            <color rgb="FF333333"/>
            <rFont val="Calibri"/>
            <family val="2"/>
          </rPr>
          <t>SOURCE: Brazil Pesquisa por Amostra de Domicilios Continua (PNAD) Continua 2017. ECLAC calculations based on household survey data bank.</t>
        </r>
      </text>
    </comment>
    <comment ref="K75" authorId="0" shapeId="0" xr:uid="{00000000-0006-0000-0A00-0000A3000000}">
      <text>
        <r>
          <rPr>
            <sz val="10"/>
            <color rgb="FF333333"/>
            <rFont val="Calibri"/>
            <family val="2"/>
          </rPr>
          <t>SOURCE: Brazil Pesquisa por Amostra de Domicilios Continua (PNAD) Continua 2018. ECLAC calculations based on household survey data bank.</t>
        </r>
      </text>
    </comment>
    <comment ref="D76" authorId="0" shapeId="0" xr:uid="{00000000-0006-0000-0A00-0000A4000000}">
      <text>
        <r>
          <rPr>
            <sz val="10"/>
            <color rgb="FF333333"/>
            <rFont val="Calibri"/>
            <family val="2"/>
          </rPr>
          <t>SOURCE: Chile Encuesta de Caracterizacion Socioeconomica Nacional (CASEN) 2011. ECLAC calculations based on household survey data bank.</t>
        </r>
      </text>
    </comment>
    <comment ref="F76" authorId="0" shapeId="0" xr:uid="{00000000-0006-0000-0A00-0000A5000000}">
      <text>
        <r>
          <rPr>
            <sz val="10"/>
            <color rgb="FF333333"/>
            <rFont val="Calibri"/>
            <family val="2"/>
          </rPr>
          <t>SOURCE: Chile Encuesta de Caracterizacion Socioeconomica Nacional (CASEN) 2013. ECLAC calculations based on household survey data bank.</t>
        </r>
      </text>
    </comment>
    <comment ref="H76" authorId="0" shapeId="0" xr:uid="{00000000-0006-0000-0A00-0000A6000000}">
      <text>
        <r>
          <rPr>
            <sz val="10"/>
            <color rgb="FF333333"/>
            <rFont val="Calibri"/>
            <family val="2"/>
          </rPr>
          <t>SOURCE: Chile Encuesta de Caracterizacion Socioeconomica Nacional (CASEN) 2015. ECLAC calculations based on household survey data bank.</t>
        </r>
      </text>
    </comment>
    <comment ref="J76" authorId="0" shapeId="0" xr:uid="{00000000-0006-0000-0A00-0000A7000000}">
      <text>
        <r>
          <rPr>
            <sz val="10"/>
            <color rgb="FF333333"/>
            <rFont val="Calibri"/>
            <family val="2"/>
          </rPr>
          <t>SOURCE: Chile Encuesta de Caracterizacion Socioeconomica Nacional (CASEN) 2017. ECLAC calculations based on household survey data bank.</t>
        </r>
      </text>
    </comment>
    <comment ref="C77" authorId="0" shapeId="0" xr:uid="{00000000-0006-0000-0A00-0000A8000000}">
      <text>
        <r>
          <rPr>
            <sz val="10"/>
            <color rgb="FF333333"/>
            <rFont val="Calibri"/>
            <family val="2"/>
          </rPr>
          <t>SOURCE: Colombia DHS 2009-10. The survey collected data on school attendance for age 5-24 and educational attainment for age 5 and above.</t>
        </r>
      </text>
    </comment>
    <comment ref="D77" authorId="0" shapeId="0" xr:uid="{00000000-0006-0000-0A00-0000A9000000}">
      <text>
        <r>
          <rPr>
            <sz val="10"/>
            <color rgb="FF333333"/>
            <rFont val="Calibri"/>
            <family val="2"/>
          </rPr>
          <t>SOURCE: Colombia Gran Encuesta Integrada de Hogares 2011. ECLAC calculations based on household survey data bank.</t>
        </r>
      </text>
    </comment>
    <comment ref="E77" authorId="0" shapeId="0" xr:uid="{00000000-0006-0000-0A00-0000AA000000}">
      <text>
        <r>
          <rPr>
            <sz val="10"/>
            <color rgb="FF333333"/>
            <rFont val="Calibri"/>
            <family val="2"/>
          </rPr>
          <t>SOURCE: Colombia Gran Encuesta Integrada de Hogares 2012. ECLAC calculations based on household survey data bank.</t>
        </r>
      </text>
    </comment>
    <comment ref="F77" authorId="0" shapeId="0" xr:uid="{00000000-0006-0000-0A00-0000AB000000}">
      <text>
        <r>
          <rPr>
            <sz val="10"/>
            <color rgb="FF333333"/>
            <rFont val="Calibri"/>
            <family val="2"/>
          </rPr>
          <t>SOURCE: Colombia Gran Encuesta Integrada de Hogares 2013. ECLAC calculations based on household survey data bank.</t>
        </r>
      </text>
    </comment>
    <comment ref="G77" authorId="0" shapeId="0" xr:uid="{00000000-0006-0000-0A00-0000AC000000}">
      <text>
        <r>
          <rPr>
            <sz val="10"/>
            <color rgb="FF333333"/>
            <rFont val="Calibri"/>
            <family val="2"/>
          </rPr>
          <t>SOURCE: Colombia Gran Encuesta Integrada de Hogares 2014. ECLAC calculations based on household survey data bank.</t>
        </r>
      </text>
    </comment>
    <comment ref="H77" authorId="0" shapeId="0" xr:uid="{00000000-0006-0000-0A00-0000AD000000}">
      <text>
        <r>
          <rPr>
            <sz val="10"/>
            <color rgb="FF333333"/>
            <rFont val="Calibri"/>
            <family val="2"/>
          </rPr>
          <t>SOURCE: Colombia DHS 2015. The survey collected data on school attendance for age 5-24 and educational attainment for age 5 and above.</t>
        </r>
      </text>
    </comment>
    <comment ref="I77" authorId="0" shapeId="0" xr:uid="{00000000-0006-0000-0A00-0000AE000000}">
      <text>
        <r>
          <rPr>
            <sz val="10"/>
            <color rgb="FF333333"/>
            <rFont val="Calibri"/>
            <family val="2"/>
          </rPr>
          <t>SOURCE: Colombia Gran Encuesta Integrada de Hogares 2016. ECLAC calculations based on household survey data bank.</t>
        </r>
      </text>
    </comment>
    <comment ref="J77" authorId="0" shapeId="0" xr:uid="{00000000-0006-0000-0A00-0000AF000000}">
      <text>
        <r>
          <rPr>
            <sz val="10"/>
            <color rgb="FF333333"/>
            <rFont val="Calibri"/>
            <family val="2"/>
          </rPr>
          <t>SOURCE: Colombia Gran Encuesta Integrada de Hogares 2017. ECLAC calculations based on household survey data bank.</t>
        </r>
      </text>
    </comment>
    <comment ref="K77" authorId="0" shapeId="0" xr:uid="{00000000-0006-0000-0A00-0000B0000000}">
      <text>
        <r>
          <rPr>
            <sz val="10"/>
            <color rgb="FF333333"/>
            <rFont val="Calibri"/>
            <family val="2"/>
          </rPr>
          <t>SOURCE: Colombia Gran Encuesta Integrada de Hogares 2018. ECLAC calculations based on household survey data bank.</t>
        </r>
      </text>
    </comment>
    <comment ref="C78" authorId="0" shapeId="0" xr:uid="{00000000-0006-0000-0A00-0000B1000000}">
      <text>
        <r>
          <rPr>
            <sz val="10"/>
            <color rgb="FF333333"/>
            <rFont val="Calibri"/>
            <family val="2"/>
          </rPr>
          <t>SOURCE: Costa Rica Encuesta Nacional de Hogares (ENAHO) 2010. ECLAC calculations based on household survey data bank.</t>
        </r>
      </text>
    </comment>
    <comment ref="D78" authorId="0" shapeId="0" xr:uid="{00000000-0006-0000-0A00-0000B2000000}">
      <text>
        <r>
          <rPr>
            <sz val="10"/>
            <color rgb="FF333333"/>
            <rFont val="Calibri"/>
            <family val="2"/>
          </rPr>
          <t>SOURCE: Costa Rica MICS 2011. The survey collected data on school attendance for age 5-24 and educational attainment for age 5 and above.</t>
        </r>
      </text>
    </comment>
    <comment ref="E78" authorId="0" shapeId="0" xr:uid="{00000000-0006-0000-0A00-0000B3000000}">
      <text>
        <r>
          <rPr>
            <sz val="10"/>
            <color rgb="FF333333"/>
            <rFont val="Calibri"/>
            <family val="2"/>
          </rPr>
          <t>SOURCE: Costa Rica Encuesta Nacional de Hogares (ENAHO) 2012. ECLAC calculations based on household survey data bank.</t>
        </r>
      </text>
    </comment>
    <comment ref="F78" authorId="0" shapeId="0" xr:uid="{00000000-0006-0000-0A00-0000B4000000}">
      <text>
        <r>
          <rPr>
            <sz val="10"/>
            <color rgb="FF333333"/>
            <rFont val="Calibri"/>
            <family val="2"/>
          </rPr>
          <t>SOURCE: Costa Rica Encuesta Nacional de Hogares (ENAHO) 2013. ECLAC calculations based on household survey data bank.</t>
        </r>
      </text>
    </comment>
    <comment ref="G78" authorId="0" shapeId="0" xr:uid="{00000000-0006-0000-0A00-0000B5000000}">
      <text>
        <r>
          <rPr>
            <sz val="10"/>
            <color rgb="FF333333"/>
            <rFont val="Calibri"/>
            <family val="2"/>
          </rPr>
          <t>SOURCE: Costa Rica Encuesta Nacional de Hogares (ENAHO) 2014. ECLAC calculations based on household survey data bank.</t>
        </r>
      </text>
    </comment>
    <comment ref="H78" authorId="0" shapeId="0" xr:uid="{00000000-0006-0000-0A00-0000B6000000}">
      <text>
        <r>
          <rPr>
            <sz val="10"/>
            <color rgb="FF333333"/>
            <rFont val="Calibri"/>
            <family val="2"/>
          </rPr>
          <t>SOURCE: Costa Rica Encuesta Nacional de Hogares (ENAHO) 2015. ECLAC calculations based on household survey data bank.</t>
        </r>
      </text>
    </comment>
    <comment ref="I78" authorId="0" shapeId="0" xr:uid="{00000000-0006-0000-0A00-0000B7000000}">
      <text>
        <r>
          <rPr>
            <sz val="10"/>
            <color rgb="FF333333"/>
            <rFont val="Calibri"/>
            <family val="2"/>
          </rPr>
          <t>SOURCE: Costa Rica Encuesta Nacional de Hogares (ENAHO) 2016. ECLAC calculations based on household survey data bank.</t>
        </r>
      </text>
    </comment>
    <comment ref="J78" authorId="0" shapeId="0" xr:uid="{00000000-0006-0000-0A00-0000B8000000}">
      <text>
        <r>
          <rPr>
            <sz val="10"/>
            <color rgb="FF333333"/>
            <rFont val="Calibri"/>
            <family val="2"/>
          </rPr>
          <t>SOURCE: Costa Rica Encuesta Nacional de Hogares (ENAHO) 2017. ECLAC calculations based on household survey data bank.</t>
        </r>
      </text>
    </comment>
    <comment ref="K78" authorId="0" shapeId="0" xr:uid="{00000000-0006-0000-0A00-0000B9000000}">
      <text>
        <r>
          <rPr>
            <sz val="10"/>
            <color rgb="FF333333"/>
            <rFont val="Calibri"/>
            <family val="2"/>
          </rPr>
          <t>SOURCE: Costa Rica Encuesta Nacional de Hogares (ENAHO) 2018. ECLAC calculations based on household survey data bank.</t>
        </r>
      </text>
    </comment>
    <comment ref="C79" authorId="0" shapeId="0" xr:uid="{00000000-0006-0000-0A00-0000BA000000}">
      <text>
        <r>
          <rPr>
            <sz val="10"/>
            <color rgb="FF333333"/>
            <rFont val="Calibri"/>
            <family val="2"/>
          </rPr>
          <t>SOURCE: Cuba MICS 2010. World Inequality Database on Education (WIDE), June 2019.</t>
        </r>
      </text>
    </comment>
    <comment ref="G79" authorId="0" shapeId="0" xr:uid="{00000000-0006-0000-0A00-0000BB000000}">
      <text>
        <r>
          <rPr>
            <sz val="10"/>
            <color rgb="FF333333"/>
            <rFont val="Calibri"/>
            <family val="2"/>
          </rPr>
          <t>SOURCE: Cuba MICS 2014. The survey collected data on educational attainment for age 5 and above.</t>
        </r>
      </text>
    </comment>
    <comment ref="C80" authorId="0" shapeId="0" xr:uid="{00000000-0006-0000-0A00-0000BC000000}">
      <text>
        <r>
          <rPr>
            <sz val="10"/>
            <color rgb="FF333333"/>
            <rFont val="Calibri"/>
            <family val="2"/>
          </rPr>
          <t>SOURCE: Dominican Republic Encuesta de Fuerza de Trabajo (EFT) 2010. ECLAC calculations based on household survey data bank.</t>
        </r>
      </text>
    </comment>
    <comment ref="D80" authorId="0" shapeId="0" xr:uid="{00000000-0006-0000-0A00-0000BD000000}">
      <text>
        <r>
          <rPr>
            <sz val="10"/>
            <color rgb="FF333333"/>
            <rFont val="Calibri"/>
            <family val="2"/>
          </rPr>
          <t>SOURCE: Dominican Republic Encuesta de Fuerza de Trabajo (EFT) 2011. ECLAC calculations based on household survey data bank.</t>
        </r>
      </text>
    </comment>
    <comment ref="E80" authorId="0" shapeId="0" xr:uid="{00000000-0006-0000-0A00-0000BE000000}">
      <text>
        <r>
          <rPr>
            <sz val="10"/>
            <color rgb="FF333333"/>
            <rFont val="Calibri"/>
            <family val="2"/>
          </rPr>
          <t>SOURCE: Dominican Republic Encuesta de Fuerza de Trabajo (EFT) 2012. ECLAC calculations based on household survey data bank.</t>
        </r>
      </text>
    </comment>
    <comment ref="F80" authorId="0" shapeId="0" xr:uid="{00000000-0006-0000-0A00-0000BF000000}">
      <text>
        <r>
          <rPr>
            <sz val="10"/>
            <color rgb="FF333333"/>
            <rFont val="Calibri"/>
            <family val="2"/>
          </rPr>
          <t>SOURCE: Dominican Republic DHS 2013. The survey collected data on school attendance for age 5-34 and educational attainment for age 5 and above.</t>
        </r>
      </text>
    </comment>
    <comment ref="G80" authorId="0" shapeId="0" xr:uid="{00000000-0006-0000-0A00-0000C0000000}">
      <text>
        <r>
          <rPr>
            <sz val="10"/>
            <color rgb="FF333333"/>
            <rFont val="Calibri"/>
            <family val="2"/>
          </rPr>
          <t>SOURCE: Dominican Republic MICS 2013-14. The survey collected data on school attendance for age 5-25 and educational attainment for age 5 and above.</t>
        </r>
      </text>
    </comment>
    <comment ref="H80" authorId="0" shapeId="0" xr:uid="{00000000-0006-0000-0A00-0000C1000000}">
      <text>
        <r>
          <rPr>
            <sz val="10"/>
            <color rgb="FF333333"/>
            <rFont val="Calibri"/>
            <family val="2"/>
          </rPr>
          <t>SOURCE: Dominican Republic Encuesta de Fuerza de Trabajo (EFT) 2015. ECLAC calculations based on household survey data bank.</t>
        </r>
      </text>
    </comment>
    <comment ref="I80" authorId="0" shapeId="0" xr:uid="{00000000-0006-0000-0A00-0000C2000000}">
      <text>
        <r>
          <rPr>
            <sz val="10"/>
            <color rgb="FF333333"/>
            <rFont val="Calibri"/>
            <family val="2"/>
          </rPr>
          <t>SOURCE: Dominican Republic Encuesta Nacional Continua de Fuerza de Trabajo - ENCFT 2016. ECLAC calculations based on household survey data bank.</t>
        </r>
      </text>
    </comment>
    <comment ref="J80" authorId="0" shapeId="0" xr:uid="{00000000-0006-0000-0A00-0000C3000000}">
      <text>
        <r>
          <rPr>
            <sz val="10"/>
            <color rgb="FF333333"/>
            <rFont val="Calibri"/>
            <family val="2"/>
          </rPr>
          <t>SOURCE: Dominican Republic Encuesta Nacional Continua de Fuerza de Trabajo - ENCFT 2017. ECLAC calculations based on household survey data bank.</t>
        </r>
      </text>
    </comment>
    <comment ref="K80" authorId="0" shapeId="0" xr:uid="{00000000-0006-0000-0A00-0000C4000000}">
      <text>
        <r>
          <rPr>
            <sz val="10"/>
            <color rgb="FF333333"/>
            <rFont val="Calibri"/>
            <family val="2"/>
          </rPr>
          <t>SOURCE: Dominican Republic Encuesta Nacional Continua de Fuerza de Trabajo - ENCFT 2018. ECLAC calculations based on household survey data bank.</t>
        </r>
      </text>
    </comment>
    <comment ref="C81" authorId="0" shapeId="0" xr:uid="{00000000-0006-0000-0A00-0000C5000000}">
      <text>
        <r>
          <rPr>
            <sz val="10"/>
            <color rgb="FF333333"/>
            <rFont val="Calibri"/>
            <family val="2"/>
          </rPr>
          <t>SOURCE: Ecuador Encuesta de Empleo, Subempleo y Desempleo en el Área Urbana y Rural 2010. ECLAC calculations based on household survey data bank.</t>
        </r>
      </text>
    </comment>
    <comment ref="D81" authorId="0" shapeId="0" xr:uid="{00000000-0006-0000-0A00-0000C6000000}">
      <text>
        <r>
          <rPr>
            <sz val="10"/>
            <color rgb="FF333333"/>
            <rFont val="Calibri"/>
            <family val="2"/>
          </rPr>
          <t>SOURCE: Ecuador Encuesta de Empleo, Subempleo y Desempleo en el Área Urbana y Rural 2011. ECLAC calculations based on household survey data bank.</t>
        </r>
      </text>
    </comment>
    <comment ref="E81" authorId="0" shapeId="0" xr:uid="{00000000-0006-0000-0A00-0000C7000000}">
      <text>
        <r>
          <rPr>
            <sz val="10"/>
            <color rgb="FF333333"/>
            <rFont val="Calibri"/>
            <family val="2"/>
          </rPr>
          <t>SOURCE: Ecuador Encuesta de Empleo, Subempleo y Desempleo en el Área Urbana y Rural 2012. ECLAC calculations based on household survey data bank.</t>
        </r>
      </text>
    </comment>
    <comment ref="F81" authorId="0" shapeId="0" xr:uid="{00000000-0006-0000-0A00-0000C8000000}">
      <text>
        <r>
          <rPr>
            <sz val="10"/>
            <color rgb="FF333333"/>
            <rFont val="Calibri"/>
            <family val="2"/>
          </rPr>
          <t>SOURCE: Ecuador Encuesta de Empleo, Subempleo y Desempleo en el Área Urbana y Rural 2013. ECLAC calculations based on household survey data bank.</t>
        </r>
      </text>
    </comment>
    <comment ref="G81" authorId="0" shapeId="0" xr:uid="{00000000-0006-0000-0A00-0000C9000000}">
      <text>
        <r>
          <rPr>
            <sz val="10"/>
            <color rgb="FF333333"/>
            <rFont val="Calibri"/>
            <family val="2"/>
          </rPr>
          <t>SOURCE: Ecuador Encuesta de Empleo, Subempleo y Desempleo en el Área Urbana y Rural 2014. ECLAC calculations based on household survey data bank.</t>
        </r>
      </text>
    </comment>
    <comment ref="H81" authorId="0" shapeId="0" xr:uid="{00000000-0006-0000-0A00-0000CA000000}">
      <text>
        <r>
          <rPr>
            <sz val="10"/>
            <color rgb="FF333333"/>
            <rFont val="Calibri"/>
            <family val="2"/>
          </rPr>
          <t>SOURCE: Ecuador Encuesta de Empleo, Subempleo y Desempleo en el Área Urbana y Rural 2015. ECLAC calculations based on household survey data bank.</t>
        </r>
      </text>
    </comment>
    <comment ref="I81" authorId="0" shapeId="0" xr:uid="{00000000-0006-0000-0A00-0000CB000000}">
      <text>
        <r>
          <rPr>
            <sz val="10"/>
            <color rgb="FF333333"/>
            <rFont val="Calibri"/>
            <family val="2"/>
          </rPr>
          <t>SOURCE: Ecuador Encuesta de Empleo, Subempleo y Desempleo en el Área Urbana y Rural 2016. ECLAC calculations based on household survey data bank.</t>
        </r>
      </text>
    </comment>
    <comment ref="J81" authorId="0" shapeId="0" xr:uid="{00000000-0006-0000-0A00-0000CC000000}">
      <text>
        <r>
          <rPr>
            <sz val="10"/>
            <color rgb="FF333333"/>
            <rFont val="Calibri"/>
            <family val="2"/>
          </rPr>
          <t>SOURCE: Ecuador Encuesta de Empleo, Subempleo y Desempleo en el Área Urbana y Rural 2017. ECLAC calculations based on household survey data bank.</t>
        </r>
      </text>
    </comment>
    <comment ref="K81" authorId="0" shapeId="0" xr:uid="{00000000-0006-0000-0A00-0000CD000000}">
      <text>
        <r>
          <rPr>
            <sz val="10"/>
            <color rgb="FF333333"/>
            <rFont val="Calibri"/>
            <family val="2"/>
          </rPr>
          <t>SOURCE: Ecuador Encuesta de Empleo, Subempleo y Desempleo en el Área Urbana y Rural 2018. ECLAC calculations based on household survey data bank.</t>
        </r>
      </text>
    </comment>
    <comment ref="C82" authorId="0" shapeId="0" xr:uid="{00000000-0006-0000-0A00-0000CE000000}">
      <text>
        <r>
          <rPr>
            <sz val="10"/>
            <color rgb="FF333333"/>
            <rFont val="Calibri"/>
            <family val="2"/>
          </rPr>
          <t>SOURCE: El Salvador Encuesta de Hogares de Propositos Multiples 2010. ECLAC calculations based on household survey data bank.</t>
        </r>
      </text>
    </comment>
    <comment ref="E82" authorId="0" shapeId="0" xr:uid="{00000000-0006-0000-0A00-0000CF000000}">
      <text>
        <r>
          <rPr>
            <sz val="10"/>
            <color rgb="FF333333"/>
            <rFont val="Calibri"/>
            <family val="2"/>
          </rPr>
          <t>SOURCE: El Salvador Encuesta de Hogares de Propositos Multiples 2012. ECLAC calculations based on household survey data bank.</t>
        </r>
      </text>
    </comment>
    <comment ref="F82" authorId="0" shapeId="0" xr:uid="{00000000-0006-0000-0A00-0000D0000000}">
      <text>
        <r>
          <rPr>
            <sz val="10"/>
            <color rgb="FF333333"/>
            <rFont val="Calibri"/>
            <family val="2"/>
          </rPr>
          <t>SOURCE: El Salvador Encuesta de Hogares de Propositos Multiples 2013. ECLAC calculations based on household survey data bank.</t>
        </r>
      </text>
    </comment>
    <comment ref="G82" authorId="0" shapeId="0" xr:uid="{00000000-0006-0000-0A00-0000D1000000}">
      <text>
        <r>
          <rPr>
            <sz val="10"/>
            <color rgb="FF333333"/>
            <rFont val="Calibri"/>
            <family val="2"/>
          </rPr>
          <t>SOURCE: El Salvador Encuesta de Hogares de Propositos Multiples 2014. ECLAC calculations based on household survey data bank.</t>
        </r>
      </text>
    </comment>
    <comment ref="H82" authorId="0" shapeId="0" xr:uid="{00000000-0006-0000-0A00-0000D2000000}">
      <text>
        <r>
          <rPr>
            <sz val="10"/>
            <color rgb="FF333333"/>
            <rFont val="Calibri"/>
            <family val="2"/>
          </rPr>
          <t>SOURCE: El Salvador Encuesta de Hogares de Propositos Multiples 2015. ECLAC calculations based on household survey data bank.</t>
        </r>
      </text>
    </comment>
    <comment ref="I82" authorId="0" shapeId="0" xr:uid="{00000000-0006-0000-0A00-0000D3000000}">
      <text>
        <r>
          <rPr>
            <sz val="10"/>
            <color rgb="FF333333"/>
            <rFont val="Calibri"/>
            <family val="2"/>
          </rPr>
          <t>SOURCE: El Salvador Encuesta de Hogares de Propositos Multiples 2016. ECLAC calculations based on household survey data bank.</t>
        </r>
      </text>
    </comment>
    <comment ref="J82" authorId="0" shapeId="0" xr:uid="{00000000-0006-0000-0A00-0000D4000000}">
      <text>
        <r>
          <rPr>
            <sz val="10"/>
            <color rgb="FF333333"/>
            <rFont val="Calibri"/>
            <family val="2"/>
          </rPr>
          <t>SOURCE: El Salvador Encuesta de Hogares de Propositos Multiples 2017. ECLAC calculations based on household survey data bank.</t>
        </r>
      </text>
    </comment>
    <comment ref="K82" authorId="0" shapeId="0" xr:uid="{00000000-0006-0000-0A00-0000D5000000}">
      <text>
        <r>
          <rPr>
            <sz val="10"/>
            <color rgb="FF333333"/>
            <rFont val="Calibri"/>
            <family val="2"/>
          </rPr>
          <t>SOURCE: El Salvador Encuesta de Hogares de Propositos Multiples 2018. ECLAC calculations based on household survey data bank.</t>
        </r>
      </text>
    </comment>
    <comment ref="D83" authorId="0" shapeId="0" xr:uid="{00000000-0006-0000-0A00-0000D6000000}">
      <text>
        <r>
          <rPr>
            <sz val="10"/>
            <color rgb="FF333333"/>
            <rFont val="Calibri"/>
            <family val="2"/>
          </rPr>
          <t>SOURCE: Guatemala ENCOVI 2011. World Inequality Database on Education (WIDE), June 2019.</t>
        </r>
      </text>
    </comment>
    <comment ref="G83" authorId="0" shapeId="0" xr:uid="{00000000-0006-0000-0A00-0000D7000000}">
      <text>
        <r>
          <rPr>
            <sz val="10"/>
            <color rgb="FF333333"/>
            <rFont val="Calibri"/>
            <family val="2"/>
          </rPr>
          <t>SOURCE: Guatemala Encuesta Nacional de Condiciones de Vida (ENCOVI) 2014. ECLAC calculations based on household survey data bank.</t>
        </r>
      </text>
    </comment>
    <comment ref="H83" authorId="0" shapeId="0" xr:uid="{00000000-0006-0000-0A00-0000D8000000}">
      <text>
        <r>
          <rPr>
            <sz val="10"/>
            <color rgb="FF333333"/>
            <rFont val="Calibri"/>
            <family val="2"/>
          </rPr>
          <t>SOURCE: Guatemala DHS 2014-15. The survey collected data on school attendance for age 5-24 and educational attainment for age 5 and above.</t>
        </r>
      </text>
    </comment>
    <comment ref="G84" authorId="0" shapeId="0" xr:uid="{00000000-0006-0000-0A00-0000D9000000}">
      <text>
        <r>
          <rPr>
            <sz val="10"/>
            <color rgb="FF333333"/>
            <rFont val="Calibri"/>
            <family val="2"/>
          </rPr>
          <t>SOURCE: Guyana MICS 2014. The survey collected data on school attendance for age 5-24 and educational attainment for age 5 and above.</t>
        </r>
      </text>
    </comment>
    <comment ref="E85" authorId="0" shapeId="0" xr:uid="{00000000-0006-0000-0A00-0000DA000000}">
      <text>
        <r>
          <rPr>
            <sz val="10"/>
            <color rgb="FF333333"/>
            <rFont val="Calibri"/>
            <family val="2"/>
          </rPr>
          <t>SOURCE: Haiti DHS 2012. The survey collected data on school attendance for age 3-24 and educational attainment for age 3 and above.</t>
        </r>
      </text>
    </comment>
    <comment ref="J85" authorId="0" shapeId="0" xr:uid="{00000000-0006-0000-0A00-0000DB000000}">
      <text>
        <r>
          <rPr>
            <sz val="10"/>
            <color rgb="FF333333"/>
            <rFont val="Calibri"/>
            <family val="2"/>
          </rPr>
          <t>SOURCE: Haiti DHS 2016-2017. The survey collected data on school attendance for age 3-24 and educational attainment for age 3 and above.</t>
        </r>
      </text>
    </comment>
    <comment ref="C86" authorId="0" shapeId="0" xr:uid="{00000000-0006-0000-0A00-0000DC000000}">
      <text>
        <r>
          <rPr>
            <sz val="10"/>
            <color rgb="FF333333"/>
            <rFont val="Calibri"/>
            <family val="2"/>
          </rPr>
          <t>SOURCE: Honduras Encuesta Permanente de Hogares de Propositos Multiples 2010. ECLAC calculations based on household survey data bank.</t>
        </r>
      </text>
    </comment>
    <comment ref="D86" authorId="0" shapeId="0" xr:uid="{00000000-0006-0000-0A00-0000DD000000}">
      <text>
        <r>
          <rPr>
            <sz val="10"/>
            <color rgb="FF333333"/>
            <rFont val="Calibri"/>
            <family val="2"/>
          </rPr>
          <t>SOURCE: Honduras DHS 2011-12. The survey collected data on school attendance for age 5-24 and educational attainment for age 5 and above.</t>
        </r>
      </text>
    </comment>
    <comment ref="E86" authorId="0" shapeId="0" xr:uid="{00000000-0006-0000-0A00-0000DE000000}">
      <text>
        <r>
          <rPr>
            <sz val="10"/>
            <color rgb="FF333333"/>
            <rFont val="Calibri"/>
            <family val="2"/>
          </rPr>
          <t>SOURCE: Honduras Encuesta Permanente de Hogares de Propositos Multiples 2012. ECLAC calculations based on household survey data bank.</t>
        </r>
      </text>
    </comment>
    <comment ref="F86" authorId="0" shapeId="0" xr:uid="{00000000-0006-0000-0A00-0000DF000000}">
      <text>
        <r>
          <rPr>
            <sz val="10"/>
            <color rgb="FF333333"/>
            <rFont val="Calibri"/>
            <family val="2"/>
          </rPr>
          <t>SOURCE: Honduras Encuesta Permanente de Hogares de Propositos Multiples 2013. ECLAC calculations based on household survey data bank.</t>
        </r>
      </text>
    </comment>
    <comment ref="G86" authorId="0" shapeId="0" xr:uid="{00000000-0006-0000-0A00-0000E0000000}">
      <text>
        <r>
          <rPr>
            <sz val="10"/>
            <color rgb="FF333333"/>
            <rFont val="Calibri"/>
            <family val="2"/>
          </rPr>
          <t>SOURCE: Honduras Encuesta Permanente de Hogares de Propositos Multiples 2014. ECLAC calculations based on household survey data bank.</t>
        </r>
      </text>
    </comment>
    <comment ref="H86" authorId="0" shapeId="0" xr:uid="{00000000-0006-0000-0A00-0000E1000000}">
      <text>
        <r>
          <rPr>
            <sz val="10"/>
            <color rgb="FF333333"/>
            <rFont val="Calibri"/>
            <family val="2"/>
          </rPr>
          <t>SOURCE: Honduras Encuesta Permanente de Hogares de Propositos Multiples 2015. ECLAC calculations based on household survey data bank.</t>
        </r>
      </text>
    </comment>
    <comment ref="I86" authorId="0" shapeId="0" xr:uid="{00000000-0006-0000-0A00-0000E2000000}">
      <text>
        <r>
          <rPr>
            <sz val="10"/>
            <color rgb="FF333333"/>
            <rFont val="Calibri"/>
            <family val="2"/>
          </rPr>
          <t>SOURCE: Honduras Encuesta Permanente de Hogares de Propositos Multiples 2016. ECLAC calculations based on household survey data bank.</t>
        </r>
      </text>
    </comment>
    <comment ref="K86" authorId="0" shapeId="0" xr:uid="{00000000-0006-0000-0A00-0000E3000000}">
      <text>
        <r>
          <rPr>
            <sz val="10"/>
            <color rgb="FF333333"/>
            <rFont val="Calibri"/>
            <family val="2"/>
          </rPr>
          <t>SOURCE: Honduras Encuesta Permanente de Hogares de Propositos Multiples 2018. ECLAC calculations based on household survey data bank.</t>
        </r>
      </text>
    </comment>
    <comment ref="D87" authorId="0" shapeId="0" xr:uid="{00000000-0006-0000-0A00-0000E4000000}">
      <text>
        <r>
          <rPr>
            <sz val="10"/>
            <color rgb="FF333333"/>
            <rFont val="Calibri"/>
            <family val="2"/>
          </rPr>
          <t>SOURCE: Jamaica MICS 2011. The survey collected data on school attendance for age 5-24 and educational attainment for age 5 and above.</t>
        </r>
      </text>
    </comment>
    <comment ref="C88" authorId="0" shapeId="0" xr:uid="{00000000-0006-0000-0A00-0000E5000000}">
      <text>
        <r>
          <rPr>
            <sz val="10"/>
            <color rgb="FF333333"/>
            <rFont val="Calibri"/>
            <family val="2"/>
          </rPr>
          <t>SOURCE: Mexico Modulo de Condiciones Socioeconomicas de la ENIGH 2010. ECLAC calculations based on household survey data bank.</t>
        </r>
      </text>
    </comment>
    <comment ref="E88" authorId="0" shapeId="0" xr:uid="{00000000-0006-0000-0A00-0000E6000000}">
      <text>
        <r>
          <rPr>
            <sz val="10"/>
            <color rgb="FF333333"/>
            <rFont val="Calibri"/>
            <family val="2"/>
          </rPr>
          <t>SOURCE: Mexico Modulo de Condiciones Socioeconomicas de la ENIGH 2012. ECLAC calculations based on household survey data bank.</t>
        </r>
      </text>
    </comment>
    <comment ref="G88" authorId="0" shapeId="0" xr:uid="{00000000-0006-0000-0A00-0000E7000000}">
      <text>
        <r>
          <rPr>
            <sz val="10"/>
            <color rgb="FF333333"/>
            <rFont val="Calibri"/>
            <family val="2"/>
          </rPr>
          <t>SOURCE: Mexico Modulo de Condiciones Socioeconomicas de la ENIGH 2014. ECLAC calculations based on household survey data bank.</t>
        </r>
      </text>
    </comment>
    <comment ref="I88" authorId="0" shapeId="0" xr:uid="{00000000-0006-0000-0A00-0000E8000000}">
      <text>
        <r>
          <rPr>
            <sz val="10"/>
            <color rgb="FF333333"/>
            <rFont val="Calibri"/>
            <family val="2"/>
          </rPr>
          <t>SOURCE: Mexico MICS 2015. The survey collected data on school attendance for age 3-24 and educational attainment for age 3 and above.</t>
        </r>
      </text>
    </comment>
    <comment ref="K88" authorId="0" shapeId="0" xr:uid="{00000000-0006-0000-0A00-0000E9000000}">
      <text>
        <r>
          <rPr>
            <sz val="10"/>
            <color rgb="FF333333"/>
            <rFont val="Calibri"/>
            <family val="2"/>
          </rPr>
          <t>SOURCE: Mexico Modulo de Condiciones Socioeconomicas de la ENIGH 2018. ECLAC calculations based on household survey data bank.</t>
        </r>
      </text>
    </comment>
    <comment ref="G89" authorId="0" shapeId="0" xr:uid="{00000000-0006-0000-0A00-0000EA000000}">
      <text>
        <r>
          <rPr>
            <sz val="10"/>
            <color rgb="FF333333"/>
            <rFont val="Calibri"/>
            <family val="2"/>
          </rPr>
          <t>SOURCE: Nicaragua Encuesta Nacional de Hogares sobre Medicion de Niveles de Vida 2014. ECLAC calculations based on household survey data bank.</t>
        </r>
      </text>
    </comment>
    <comment ref="D90" authorId="0" shapeId="0" xr:uid="{00000000-0006-0000-0A00-0000EB000000}">
      <text>
        <r>
          <rPr>
            <sz val="10"/>
            <color rgb="FF333333"/>
            <rFont val="Calibri"/>
            <family val="2"/>
          </rPr>
          <t>SOURCE: Panama Encuesta de Hogares 2011. ECLAC calculations based on household survey data bank.</t>
        </r>
      </text>
    </comment>
    <comment ref="F90" authorId="0" shapeId="0" xr:uid="{00000000-0006-0000-0A00-0000EC000000}">
      <text>
        <r>
          <rPr>
            <sz val="10"/>
            <color rgb="FF333333"/>
            <rFont val="Calibri"/>
            <family val="2"/>
          </rPr>
          <t>SOURCE: Panama Encuesta de Hogares 2013. ECLAC calculations based on household survey data bank.</t>
        </r>
      </text>
    </comment>
    <comment ref="G90" authorId="0" shapeId="0" xr:uid="{00000000-0006-0000-0A00-0000ED000000}">
      <text>
        <r>
          <rPr>
            <sz val="10"/>
            <color rgb="FF333333"/>
            <rFont val="Calibri"/>
            <family val="2"/>
          </rPr>
          <t>SOURCE: Panama Encuesta de Hogares 2014. ECLAC calculations based on household survey data bank.</t>
        </r>
      </text>
    </comment>
    <comment ref="H90" authorId="0" shapeId="0" xr:uid="{00000000-0006-0000-0A00-0000EE000000}">
      <text>
        <r>
          <rPr>
            <sz val="10"/>
            <color rgb="FF333333"/>
            <rFont val="Calibri"/>
            <family val="2"/>
          </rPr>
          <t>SOURCE: Panama Encuesta de Hogares 2015. ECLAC calculations based on household survey data bank.</t>
        </r>
      </text>
    </comment>
    <comment ref="I90" authorId="0" shapeId="0" xr:uid="{00000000-0006-0000-0A00-0000EF000000}">
      <text>
        <r>
          <rPr>
            <sz val="10"/>
            <color rgb="FF333333"/>
            <rFont val="Calibri"/>
            <family val="2"/>
          </rPr>
          <t>SOURCE: Panama Encuesta de Hogares 2016. ECLAC calculations based on household survey data bank.</t>
        </r>
      </text>
    </comment>
    <comment ref="J90" authorId="0" shapeId="0" xr:uid="{00000000-0006-0000-0A00-0000F0000000}">
      <text>
        <r>
          <rPr>
            <sz val="10"/>
            <color rgb="FF333333"/>
            <rFont val="Calibri"/>
            <family val="2"/>
          </rPr>
          <t>SOURCE: Panama Encuesta de Hogares 2017. ECLAC calculations based on household survey data bank.</t>
        </r>
      </text>
    </comment>
    <comment ref="K90" authorId="0" shapeId="0" xr:uid="{00000000-0006-0000-0A00-0000F1000000}">
      <text>
        <r>
          <rPr>
            <sz val="10"/>
            <color rgb="FF333333"/>
            <rFont val="Calibri"/>
            <family val="2"/>
          </rPr>
          <t>SOURCE: Panama Encuesta de Hogares 2018. ECLAC calculations based on household survey data bank.</t>
        </r>
      </text>
    </comment>
    <comment ref="C91" authorId="0" shapeId="0" xr:uid="{00000000-0006-0000-0A00-0000F2000000}">
      <text>
        <r>
          <rPr>
            <sz val="10"/>
            <color rgb="FF333333"/>
            <rFont val="Calibri"/>
            <family val="2"/>
          </rPr>
          <t>SOURCE: Paraguay Encuesta Permanente de Hogares 2010. ECLAC calculations based on household survey data bank.</t>
        </r>
      </text>
    </comment>
    <comment ref="D91" authorId="0" shapeId="0" xr:uid="{00000000-0006-0000-0A00-0000F3000000}">
      <text>
        <r>
          <rPr>
            <sz val="10"/>
            <color rgb="FF333333"/>
            <rFont val="Calibri"/>
            <family val="2"/>
          </rPr>
          <t>SOURCE: Paraguay Encuesta Permanente de Hogares 2011. ECLAC calculations based on household survey data bank.</t>
        </r>
      </text>
    </comment>
    <comment ref="E91" authorId="0" shapeId="0" xr:uid="{00000000-0006-0000-0A00-0000F4000000}">
      <text>
        <r>
          <rPr>
            <sz val="10"/>
            <color rgb="FF333333"/>
            <rFont val="Calibri"/>
            <family val="2"/>
          </rPr>
          <t>SOURCE: Paraguay Encuesta Permanente de Hogares 2012. ECLAC calculations based on household survey data bank.</t>
        </r>
      </text>
    </comment>
    <comment ref="F91" authorId="0" shapeId="0" xr:uid="{00000000-0006-0000-0A00-0000F5000000}">
      <text>
        <r>
          <rPr>
            <sz val="10"/>
            <color rgb="FF333333"/>
            <rFont val="Calibri"/>
            <family val="2"/>
          </rPr>
          <t>SOURCE: Paraguay Encuesta Permanente de Hogares 2013. ECLAC calculations based on household survey data bank.</t>
        </r>
      </text>
    </comment>
    <comment ref="G91" authorId="0" shapeId="0" xr:uid="{00000000-0006-0000-0A00-0000F6000000}">
      <text>
        <r>
          <rPr>
            <sz val="10"/>
            <color rgb="FF333333"/>
            <rFont val="Calibri"/>
            <family val="2"/>
          </rPr>
          <t>SOURCE: Paraguay Encuesta Permanente de Hogares 2014. ECLAC calculations based on household survey data bank.</t>
        </r>
      </text>
    </comment>
    <comment ref="H91" authorId="0" shapeId="0" xr:uid="{00000000-0006-0000-0A00-0000F7000000}">
      <text>
        <r>
          <rPr>
            <sz val="10"/>
            <color rgb="FF333333"/>
            <rFont val="Calibri"/>
            <family val="2"/>
          </rPr>
          <t>SOURCE: Paraguay Encuesta Permanente de Hogares 2015. ECLAC calculations based on household survey data bank.</t>
        </r>
      </text>
    </comment>
    <comment ref="I91" authorId="0" shapeId="0" xr:uid="{00000000-0006-0000-0A00-0000F8000000}">
      <text>
        <r>
          <rPr>
            <sz val="10"/>
            <color rgb="FF333333"/>
            <rFont val="Calibri"/>
            <family val="2"/>
          </rPr>
          <t>SOURCE: Paraguay MICS 2016. The survey collected data on school attendance for age 5-24 and educational attainment for age 5 and above.</t>
        </r>
      </text>
    </comment>
    <comment ref="J91" authorId="0" shapeId="0" xr:uid="{00000000-0006-0000-0A00-0000F9000000}">
      <text>
        <r>
          <rPr>
            <sz val="10"/>
            <color rgb="FF333333"/>
            <rFont val="Calibri"/>
            <family val="2"/>
          </rPr>
          <t>SOURCE: Paraguay Encuesta Permanente de Hogares 2017. ECLAC calculations based on household survey data bank.</t>
        </r>
      </text>
    </comment>
    <comment ref="K91" authorId="0" shapeId="0" xr:uid="{00000000-0006-0000-0A00-0000FA000000}">
      <text>
        <r>
          <rPr>
            <sz val="10"/>
            <color rgb="FF333333"/>
            <rFont val="Calibri"/>
            <family val="2"/>
          </rPr>
          <t>SOURCE: Paraguay Encuesta Permanente de Hogares 2018. ECLAC calculations based on household survey data bank.</t>
        </r>
      </text>
    </comment>
    <comment ref="C92" authorId="0" shapeId="0" xr:uid="{00000000-0006-0000-0A00-0000FB000000}">
      <text>
        <r>
          <rPr>
            <sz val="10"/>
            <color rgb="FF333333"/>
            <rFont val="Calibri"/>
            <family val="2"/>
          </rPr>
          <t>SOURCE: Peru Encuesta Nacional de Hogares Condiciones de Vida y Pobreza 2010. ECLAC calculations based on household survey data bank.</t>
        </r>
      </text>
    </comment>
    <comment ref="D92" authorId="0" shapeId="0" xr:uid="{00000000-0006-0000-0A00-0000FC000000}">
      <text>
        <r>
          <rPr>
            <sz val="10"/>
            <color rgb="FF333333"/>
            <rFont val="Calibri"/>
            <family val="2"/>
          </rPr>
          <t>SOURCE: Peru Encuesta Nacional de Hogares Condiciones de Vida y Pobreza 2011. ECLAC calculations based on household survey data bank.</t>
        </r>
      </text>
    </comment>
    <comment ref="E92" authorId="0" shapeId="0" xr:uid="{00000000-0006-0000-0A00-0000FD000000}">
      <text>
        <r>
          <rPr>
            <sz val="10"/>
            <color rgb="FF333333"/>
            <rFont val="Calibri"/>
            <family val="2"/>
          </rPr>
          <t>SOURCE: Peru Encuesta Nacional de Hogares Condiciones de Vida y Pobreza 2012. ECLAC calculations based on household survey data bank.</t>
        </r>
      </text>
    </comment>
    <comment ref="F92" authorId="0" shapeId="0" xr:uid="{00000000-0006-0000-0A00-0000FE000000}">
      <text>
        <r>
          <rPr>
            <sz val="10"/>
            <color rgb="FF333333"/>
            <rFont val="Calibri"/>
            <family val="2"/>
          </rPr>
          <t>SOURCE: Peru Encuesta Nacional de Hogares Condiciones de Vida y Pobreza 2013. ECLAC calculations based on household survey data bank.</t>
        </r>
      </text>
    </comment>
    <comment ref="G92" authorId="0" shapeId="0" xr:uid="{00000000-0006-0000-0A00-0000FF000000}">
      <text>
        <r>
          <rPr>
            <sz val="10"/>
            <color rgb="FF333333"/>
            <rFont val="Calibri"/>
            <family val="2"/>
          </rPr>
          <t>SOURCE: Peru Encuesta Nacional de Hogares Condiciones de Vida y Pobreza 2014. ECLAC calculations based on household survey data bank.</t>
        </r>
      </text>
    </comment>
    <comment ref="H92" authorId="0" shapeId="0" xr:uid="{00000000-0006-0000-0A00-000000010000}">
      <text>
        <r>
          <rPr>
            <sz val="10"/>
            <color rgb="FF333333"/>
            <rFont val="Calibri"/>
            <family val="2"/>
          </rPr>
          <t>SOURCE: Peru Encuesta Nacional de Hogares Condiciones de Vida y Pobreza 2015. ECLAC calculations based on household survey data bank.</t>
        </r>
      </text>
    </comment>
    <comment ref="I92" authorId="0" shapeId="0" xr:uid="{00000000-0006-0000-0A00-000001010000}">
      <text>
        <r>
          <rPr>
            <sz val="10"/>
            <color rgb="FF333333"/>
            <rFont val="Calibri"/>
            <family val="2"/>
          </rPr>
          <t>SOURCE: Peru Encuesta Nacional de Hogares Condiciones de Vida y Pobreza 2016. ECLAC calculations based on household survey data bank.</t>
        </r>
      </text>
    </comment>
    <comment ref="J92" authorId="0" shapeId="0" xr:uid="{00000000-0006-0000-0A00-000002010000}">
      <text>
        <r>
          <rPr>
            <sz val="10"/>
            <color rgb="FF333333"/>
            <rFont val="Calibri"/>
            <family val="2"/>
          </rPr>
          <t>SOURCE: Peru Encuesta Nacional de Hogares Condiciones de Vida y Pobreza 2017. ECLAC calculations based on household survey data bank.</t>
        </r>
      </text>
    </comment>
    <comment ref="K92" authorId="0" shapeId="0" xr:uid="{00000000-0006-0000-0A00-000003010000}">
      <text>
        <r>
          <rPr>
            <sz val="10"/>
            <color rgb="FF333333"/>
            <rFont val="Calibri"/>
            <family val="2"/>
          </rPr>
          <t>SOURCE: Peru Encuesta Nacional de Hogares Condiciones de Vida y Pobreza 2018. ECLAC calculations based on household survey data bank.</t>
        </r>
      </text>
    </comment>
    <comment ref="C93" authorId="0" shapeId="0" xr:uid="{00000000-0006-0000-0A00-000004010000}">
      <text>
        <r>
          <rPr>
            <sz val="10"/>
            <color rgb="FF333333"/>
            <rFont val="Calibri"/>
            <family val="2"/>
          </rPr>
          <t>SOURCE: Puerto Rico American Community Survey 2010. IPUMS-International, U.S. Census Bureau.</t>
        </r>
      </text>
    </comment>
    <comment ref="E94" authorId="0" shapeId="0" xr:uid="{00000000-0006-0000-0A00-000005010000}">
      <text>
        <r>
          <rPr>
            <sz val="10"/>
            <color rgb="FF333333"/>
            <rFont val="Calibri"/>
            <family val="2"/>
          </rPr>
          <t>SOURCE: Saint Lucia MICS 2012. The survey collected data on school attendance for age 5-24 and educational attainment for age 5 and above.</t>
        </r>
      </text>
    </comment>
    <comment ref="C95" authorId="0" shapeId="0" xr:uid="{00000000-0006-0000-0A00-000006010000}">
      <text>
        <r>
          <rPr>
            <sz val="10"/>
            <color rgb="FF333333"/>
            <rFont val="Calibri"/>
            <family val="2"/>
          </rPr>
          <t>SOURCE: Suriname MICS 2010. The survey collected data on school attendance for age 5-24 and educational attainment for age 5 and above.</t>
        </r>
      </text>
    </comment>
    <comment ref="K95" authorId="0" shapeId="0" xr:uid="{00000000-0006-0000-0A00-000007010000}">
      <text>
        <r>
          <rPr>
            <sz val="10"/>
            <color rgb="FF333333"/>
            <rFont val="Calibri"/>
            <family val="2"/>
          </rPr>
          <t>QUALIFIER: This data point is a NATIONAL ESTIMATE. SOURCE: Suriname MICS 2018. The survey collected data on school attendance for age 3-24 and educational attainment for age 3 and above.</t>
        </r>
      </text>
    </comment>
    <comment ref="D96" authorId="0" shapeId="0" xr:uid="{00000000-0006-0000-0A00-000008010000}">
      <text>
        <r>
          <rPr>
            <sz val="10"/>
            <color rgb="FF333333"/>
            <rFont val="Calibri"/>
            <family val="2"/>
          </rPr>
          <t>SOURCE: Trinidad and Tobago MICS 2011. World Inequality Database on Education (WIDE), June 2019.</t>
        </r>
      </text>
    </comment>
    <comment ref="C97" authorId="0" shapeId="0" xr:uid="{00000000-0006-0000-0A00-000009010000}">
      <text>
        <r>
          <rPr>
            <sz val="10"/>
            <color rgb="FF333333"/>
            <rFont val="Calibri"/>
            <family val="2"/>
          </rPr>
          <t>SOURCE: Uruguay Encuesta Continua de Hogares 2010. ECLAC calculations based on household survey data bank.</t>
        </r>
      </text>
    </comment>
    <comment ref="D97" authorId="0" shapeId="0" xr:uid="{00000000-0006-0000-0A00-00000A010000}">
      <text>
        <r>
          <rPr>
            <sz val="10"/>
            <color rgb="FF333333"/>
            <rFont val="Calibri"/>
            <family val="2"/>
          </rPr>
          <t>SOURCE: Uruguay Encuesta Continua de Hogares 2011. ECLAC calculations based on household survey data bank.</t>
        </r>
      </text>
    </comment>
    <comment ref="E97" authorId="0" shapeId="0" xr:uid="{00000000-0006-0000-0A00-00000B010000}">
      <text>
        <r>
          <rPr>
            <sz val="10"/>
            <color rgb="FF333333"/>
            <rFont val="Calibri"/>
            <family val="2"/>
          </rPr>
          <t>SOURCE: Uruguay Encuesta Continua de Hogares 2012. ECLAC calculations based on household survey data bank.</t>
        </r>
      </text>
    </comment>
    <comment ref="F97" authorId="0" shapeId="0" xr:uid="{00000000-0006-0000-0A00-00000C010000}">
      <text>
        <r>
          <rPr>
            <sz val="10"/>
            <color rgb="FF333333"/>
            <rFont val="Calibri"/>
            <family val="2"/>
          </rPr>
          <t>SOURCE: Uruguay MICS 2013. The survey collected data on school attendance for age 5-24 and educational attainment for age 5 and above.</t>
        </r>
      </text>
    </comment>
    <comment ref="G97" authorId="0" shapeId="0" xr:uid="{00000000-0006-0000-0A00-00000D010000}">
      <text>
        <r>
          <rPr>
            <sz val="10"/>
            <color rgb="FF333333"/>
            <rFont val="Calibri"/>
            <family val="2"/>
          </rPr>
          <t>SOURCE: Uruguay Encuesta Continua de Hogares 2014. ECLAC calculations based on household survey data bank.</t>
        </r>
      </text>
    </comment>
    <comment ref="H97" authorId="0" shapeId="0" xr:uid="{00000000-0006-0000-0A00-00000E010000}">
      <text>
        <r>
          <rPr>
            <sz val="10"/>
            <color rgb="FF333333"/>
            <rFont val="Calibri"/>
            <family val="2"/>
          </rPr>
          <t>SOURCE: Uruguay Encuesta Continua de Hogares 2015. ECLAC calculations based on household survey data bank.</t>
        </r>
      </text>
    </comment>
    <comment ref="I97" authorId="0" shapeId="0" xr:uid="{00000000-0006-0000-0A00-00000F010000}">
      <text>
        <r>
          <rPr>
            <sz val="10"/>
            <color rgb="FF333333"/>
            <rFont val="Calibri"/>
            <family val="2"/>
          </rPr>
          <t>SOURCE: Uruguay Encuesta Continua de Hogares 2016. ECLAC calculations based on household survey data bank.</t>
        </r>
      </text>
    </comment>
    <comment ref="J97" authorId="0" shapeId="0" xr:uid="{00000000-0006-0000-0A00-000010010000}">
      <text>
        <r>
          <rPr>
            <sz val="10"/>
            <color rgb="FF333333"/>
            <rFont val="Calibri"/>
            <family val="2"/>
          </rPr>
          <t>SOURCE: Uruguay Encuesta Continua de Hogares 2017. ECLAC calculations based on household survey data bank.</t>
        </r>
      </text>
    </comment>
    <comment ref="K97" authorId="0" shapeId="0" xr:uid="{00000000-0006-0000-0A00-000011010000}">
      <text>
        <r>
          <rPr>
            <sz val="10"/>
            <color rgb="FF333333"/>
            <rFont val="Calibri"/>
            <family val="2"/>
          </rPr>
          <t>SOURCE: Uruguay Encuesta Continua de Hogares 2018. ECLAC calculations based on household survey data bank.</t>
        </r>
      </text>
    </comment>
    <comment ref="C98" authorId="0" shapeId="0" xr:uid="{00000000-0006-0000-0A00-000012010000}">
      <text>
        <r>
          <rPr>
            <sz val="10"/>
            <color rgb="FF333333"/>
            <rFont val="Calibri"/>
            <family val="2"/>
          </rPr>
          <t>SOURCE: Venezuela Encuesta de Hogares por Muestreo 2010. ECLAC calculations based on household survey data bank.</t>
        </r>
      </text>
    </comment>
    <comment ref="D98" authorId="0" shapeId="0" xr:uid="{00000000-0006-0000-0A00-000013010000}">
      <text>
        <r>
          <rPr>
            <sz val="10"/>
            <color rgb="FF333333"/>
            <rFont val="Calibri"/>
            <family val="2"/>
          </rPr>
          <t>SOURCE: Venezuela Encuesta de Hogares por Muestreo 2011. ECLAC calculations based on household survey data bank.</t>
        </r>
      </text>
    </comment>
    <comment ref="E98" authorId="0" shapeId="0" xr:uid="{00000000-0006-0000-0A00-000014010000}">
      <text>
        <r>
          <rPr>
            <sz val="10"/>
            <color rgb="FF333333"/>
            <rFont val="Calibri"/>
            <family val="2"/>
          </rPr>
          <t>SOURCE: Venezuela Encuesta de Hogares por Muestreo 2012. ECLAC calculations based on household survey data bank.</t>
        </r>
      </text>
    </comment>
    <comment ref="F98" authorId="0" shapeId="0" xr:uid="{00000000-0006-0000-0A00-000015010000}">
      <text>
        <r>
          <rPr>
            <sz val="10"/>
            <color rgb="FF333333"/>
            <rFont val="Calibri"/>
            <family val="2"/>
          </rPr>
          <t>SOURCE: Venezuela Encuesta de Hogares por Muestreo 2013. ECLAC calculations based on household survey data bank.</t>
        </r>
      </text>
    </comment>
    <comment ref="G98" authorId="0" shapeId="0" xr:uid="{00000000-0006-0000-0A00-000016010000}">
      <text>
        <r>
          <rPr>
            <sz val="10"/>
            <color rgb="FF333333"/>
            <rFont val="Calibri"/>
            <family val="2"/>
          </rPr>
          <t>SOURCE: Venezuela Encuesta de Hogares por Muestreo 2014. ECLAC calculations based on household survey data bank.</t>
        </r>
      </text>
    </comment>
    <comment ref="F99" authorId="0" shapeId="0" xr:uid="{00000000-0006-0000-0A00-000017010000}">
      <text>
        <r>
          <rPr>
            <sz val="10"/>
            <color rgb="FF333333"/>
            <rFont val="Calibri"/>
            <family val="2"/>
          </rPr>
          <t>SOURCE: Algeria MICS 2012-13. The survey collected data on school attendance for age 5-24 and educational attainment for age 5 and above.</t>
        </r>
      </text>
    </comment>
    <comment ref="D100" authorId="0" shapeId="0" xr:uid="{00000000-0006-0000-0A00-000018010000}">
      <text>
        <r>
          <rPr>
            <sz val="10"/>
            <color rgb="FF333333"/>
            <rFont val="Calibri"/>
            <family val="2"/>
          </rPr>
          <t>SOURCE: Armenia DHS 2010. The survey collected data on school attendance for age 5-24 and educational attainment for age 5 and above.</t>
        </r>
      </text>
    </comment>
    <comment ref="I100" authorId="0" shapeId="0" xr:uid="{00000000-0006-0000-0A00-000019010000}">
      <text>
        <r>
          <rPr>
            <sz val="10"/>
            <color rgb="FF333333"/>
            <rFont val="Calibri"/>
            <family val="2"/>
          </rPr>
          <t>SOURCE: Armenia DHS 2015-16. The survey collected data on school attendance for age 5-24 and educational attainment for age 5 and above.</t>
        </r>
      </text>
    </comment>
    <comment ref="D101" authorId="0" shapeId="0" xr:uid="{00000000-0006-0000-0A00-00001A010000}">
      <text>
        <r>
          <rPr>
            <sz val="10"/>
            <color rgb="FF333333"/>
            <rFont val="Calibri"/>
            <family val="2"/>
          </rPr>
          <t>SOURCE: Cyprus EU-SILC 2011. World Inequality Database on Education (WIDE), June 2019.</t>
        </r>
      </text>
    </comment>
    <comment ref="F101" authorId="0" shapeId="0" xr:uid="{00000000-0006-0000-0A00-00001B010000}">
      <text>
        <r>
          <rPr>
            <sz val="10"/>
            <color rgb="FF333333"/>
            <rFont val="Calibri"/>
            <family val="2"/>
          </rPr>
          <t>SOURCE: Cyprus EU-SILC 2013. World Inequality Database on Education (WIDE), June 2019.</t>
        </r>
      </text>
    </comment>
    <comment ref="G101" authorId="0" shapeId="0" xr:uid="{00000000-0006-0000-0A00-00001C010000}">
      <text>
        <r>
          <rPr>
            <sz val="10"/>
            <color rgb="FF333333"/>
            <rFont val="Calibri"/>
            <family val="2"/>
          </rPr>
          <t>SOURCE: Cyprus EU-SILC 2014. World Inequality Database on Education (WIDE), June 2019.</t>
        </r>
      </text>
    </comment>
    <comment ref="G102" authorId="0" shapeId="0" xr:uid="{00000000-0006-0000-0A00-00001D010000}">
      <text>
        <r>
          <rPr>
            <sz val="10"/>
            <color rgb="FF333333"/>
            <rFont val="Calibri"/>
            <family val="2"/>
          </rPr>
          <t>SOURCE: Egypt DHS 2014. The survey collected data on school attendance for age 6-24 and educational attainment for age 6 and above.</t>
        </r>
      </text>
    </comment>
    <comment ref="F103" authorId="0" shapeId="0" xr:uid="{00000000-0006-0000-0A00-00001E010000}">
      <text>
        <r>
          <rPr>
            <sz val="10"/>
            <color rgb="FF333333"/>
            <rFont val="Calibri"/>
            <family val="2"/>
          </rPr>
          <t>SOURCE: Georgia IHS 2013. World Inequality Database on Education (WIDE), June 2019.</t>
        </r>
      </text>
    </comment>
    <comment ref="D104" authorId="0" shapeId="0" xr:uid="{00000000-0006-0000-0A00-00001F010000}">
      <text>
        <r>
          <rPr>
            <sz val="10"/>
            <color rgb="FF333333"/>
            <rFont val="Calibri"/>
            <family val="2"/>
          </rPr>
          <t>SOURCE: Iraq MICS 2011. The survey collected data on school attendance for age 5-24 and educational attainment for age 5 and above.</t>
        </r>
      </text>
    </comment>
    <comment ref="K104" authorId="0" shapeId="0" xr:uid="{00000000-0006-0000-0A00-000020010000}">
      <text>
        <r>
          <rPr>
            <sz val="10"/>
            <color rgb="FF333333"/>
            <rFont val="Calibri"/>
            <family val="2"/>
          </rPr>
          <t>QUALIFIER: This data point is a NATIONAL ESTIMATE. SOURCE: Iraq MICS 2018. The survey collected data on school attendance for age 3-24 and educational attainment for age 3 and above.</t>
        </r>
      </text>
    </comment>
    <comment ref="E105" authorId="0" shapeId="0" xr:uid="{00000000-0006-0000-0A00-000021010000}">
      <text>
        <r>
          <rPr>
            <sz val="10"/>
            <color rgb="FF333333"/>
            <rFont val="Calibri"/>
            <family val="2"/>
          </rPr>
          <t>SOURCE: Israel HES 2012. World Inequality Database on Education (WIDE), June 2019.</t>
        </r>
      </text>
    </comment>
    <comment ref="E106" authorId="0" shapeId="0" xr:uid="{00000000-0006-0000-0A00-000022010000}">
      <text>
        <r>
          <rPr>
            <sz val="10"/>
            <color rgb="FF333333"/>
            <rFont val="Calibri"/>
            <family val="2"/>
          </rPr>
          <t>SOURCE: Jordan DHS 2012. World Inequality Database on Education (WIDE), June 2019.</t>
        </r>
      </text>
    </comment>
    <comment ref="K106" authorId="0" shapeId="0" xr:uid="{00000000-0006-0000-0A00-000023010000}">
      <text>
        <r>
          <rPr>
            <sz val="10"/>
            <color rgb="FF333333"/>
            <rFont val="Calibri"/>
            <family val="2"/>
          </rPr>
          <t>QUALIFIER: This data point is a NATIONAL ESTIMATE. SOURCE: Jordan DHS 2017-18. The survey collected data on school attendance for age 5-24 and educational attainment for age 5 and above.</t>
        </r>
      </text>
    </comment>
    <comment ref="C107" authorId="0" shapeId="0" xr:uid="{00000000-0006-0000-0A00-000024010000}">
      <text>
        <r>
          <rPr>
            <sz val="10"/>
            <color rgb="FF333333"/>
            <rFont val="Calibri"/>
            <family val="2"/>
          </rPr>
          <t>SOURCE: Palestine MICS 2010. World Inequality Database on Education (WIDE), June 2019.</t>
        </r>
      </text>
    </comment>
    <comment ref="G107" authorId="0" shapeId="0" xr:uid="{00000000-0006-0000-0A00-000025010000}">
      <text>
        <r>
          <rPr>
            <sz val="10"/>
            <color rgb="FF333333"/>
            <rFont val="Calibri"/>
            <family val="2"/>
          </rPr>
          <t>SOURCE: Palestine MICS 2014. The survey collected data on school attendance for age 5-24 and educational attainment for age 5 and above.</t>
        </r>
      </text>
    </comment>
    <comment ref="E108" authorId="0" shapeId="0" xr:uid="{00000000-0006-0000-0A00-000026010000}">
      <text>
        <r>
          <rPr>
            <sz val="10"/>
            <color rgb="FF333333"/>
            <rFont val="Calibri"/>
            <family val="2"/>
          </rPr>
          <t>SOURCE: Qatar MICS 2011-12. The survey collected data on school attendance for age 5-24 and educational attainment for age 5 and above.</t>
        </r>
      </text>
    </comment>
    <comment ref="C109" authorId="0" shapeId="0" xr:uid="{00000000-0006-0000-0A00-000027010000}">
      <text>
        <r>
          <rPr>
            <sz val="10"/>
            <color rgb="FF333333"/>
            <rFont val="Calibri"/>
            <family val="2"/>
          </rPr>
          <t>SOURCE: Sudan MICS 2010. World Inequality Database on Education (WIDE), June 2019.</t>
        </r>
      </text>
    </comment>
    <comment ref="G109" authorId="0" shapeId="0" xr:uid="{00000000-0006-0000-0A00-000028010000}">
      <text>
        <r>
          <rPr>
            <sz val="10"/>
            <color rgb="FF333333"/>
            <rFont val="Calibri"/>
            <family val="2"/>
          </rPr>
          <t>SOURCE: Sudan MICS 2014. The survey collected data on school attendance for age 4-24 and educational attainment for age 4 and above.</t>
        </r>
      </text>
    </comment>
    <comment ref="E110" authorId="0" shapeId="0" xr:uid="{00000000-0006-0000-0A00-000029010000}">
      <text>
        <r>
          <rPr>
            <sz val="10"/>
            <color rgb="FF333333"/>
            <rFont val="Calibri"/>
            <family val="2"/>
          </rPr>
          <t>SOURCE: Tunisia MICS 2011-12. The survey collected data on school attendance for age 5-24 and educational attainment for age 5 and above.</t>
        </r>
      </text>
    </comment>
    <comment ref="K110" authorId="0" shapeId="0" xr:uid="{00000000-0006-0000-0A00-00002A010000}">
      <text>
        <r>
          <rPr>
            <sz val="10"/>
            <color rgb="FF333333"/>
            <rFont val="Calibri"/>
            <family val="2"/>
          </rPr>
          <t>QUALIFIER: This data point is a NATIONAL ESTIMATE. SOURCE: Tunisia MICS 2018. The survey collected data on school attendance for age 3-24 and educational attainment for age 3 and above.</t>
        </r>
      </text>
    </comment>
    <comment ref="G111" authorId="0" shapeId="0" xr:uid="{00000000-0006-0000-0A00-00002B010000}">
      <text>
        <r>
          <rPr>
            <sz val="10"/>
            <color rgb="FF333333"/>
            <rFont val="Calibri"/>
            <family val="2"/>
          </rPr>
          <t>SOURCE: Turkey DHS 2013. The survey collected data on school attendance for age 4-24 and educational attainment for age 4 and above.</t>
        </r>
      </text>
    </comment>
    <comment ref="F112" authorId="0" shapeId="0" xr:uid="{00000000-0006-0000-0A00-00002C010000}">
      <text>
        <r>
          <rPr>
            <sz val="10"/>
            <color rgb="FF333333"/>
            <rFont val="Calibri"/>
            <family val="2"/>
          </rPr>
          <t>SOURCE: Yemen DHS 2013. The survey collected data on school attendance for age 5-24 and educational attainment for age 5 and above.</t>
        </r>
      </text>
    </comment>
    <comment ref="C113" authorId="0" shapeId="0" xr:uid="{00000000-0006-0000-0A00-00002D010000}">
      <text>
        <r>
          <rPr>
            <sz val="10"/>
            <color rgb="FF333333"/>
            <rFont val="Calibri"/>
            <family val="2"/>
          </rPr>
          <t>SOURCE: Australia HES-SIH 2010. World Inequality Database on Education (WIDE), June 2019.</t>
        </r>
      </text>
    </comment>
    <comment ref="L114" authorId="0" shapeId="0" xr:uid="{00000000-0006-0000-0A00-00002E010000}">
      <text>
        <r>
          <rPr>
            <sz val="10"/>
            <color rgb="FF333333"/>
            <rFont val="Calibri"/>
            <family val="2"/>
          </rPr>
          <t>QUALIFIER: This data point is a NATIONAL ESTIMATE. SOURCE: Kiribati MICS 2018-19. The survey collected data on school attendance for age 3-24 and educational attainment for age 3 and above.</t>
        </r>
      </text>
    </comment>
    <comment ref="K115" authorId="0" shapeId="0" xr:uid="{00000000-0006-0000-0A00-00002F010000}">
      <text>
        <r>
          <rPr>
            <sz val="10"/>
            <color rgb="FF333333"/>
            <rFont val="Calibri"/>
            <family val="2"/>
          </rPr>
          <t>QUALIFIER: This data point is a NATIONAL ESTIMATE. SOURCE: Papua New Guinea DHS 2016-18. The survey collected data on school attendance for age 5-24 and educational attainment for age 5 and above.</t>
        </r>
      </text>
    </comment>
    <comment ref="H116" authorId="0" shapeId="0" xr:uid="{00000000-0006-0000-0A00-000030010000}">
      <text>
        <r>
          <rPr>
            <sz val="10"/>
            <color rgb="FF333333"/>
            <rFont val="Calibri"/>
            <family val="2"/>
          </rPr>
          <t>SOURCE: Angola DHS 2016. The survey collected data on school attendance for age 3-24 and educational attainment for age 3 and above.</t>
        </r>
      </text>
    </comment>
    <comment ref="D117" authorId="0" shapeId="0" xr:uid="{00000000-0006-0000-0A00-000031010000}">
      <text>
        <r>
          <rPr>
            <sz val="10"/>
            <color rgb="FF333333"/>
            <rFont val="Calibri"/>
            <family val="2"/>
          </rPr>
          <t>SOURCE: Benin DHS 2011-12. The survey collected data on school attendance for age 5-24 and educational attainment for age 5 and above.</t>
        </r>
      </text>
    </comment>
    <comment ref="G117" authorId="0" shapeId="0" xr:uid="{00000000-0006-0000-0A00-000032010000}">
      <text>
        <r>
          <rPr>
            <sz val="10"/>
            <color rgb="FF333333"/>
            <rFont val="Calibri"/>
            <family val="2"/>
          </rPr>
          <t>SOURCE: Benin MICS 2014. The survey collected data on school attendance for age 5-24 and educational attainment for age 5 and above.</t>
        </r>
      </text>
    </comment>
    <comment ref="K117" authorId="0" shapeId="0" xr:uid="{00000000-0006-0000-0A00-000033010000}">
      <text>
        <r>
          <rPr>
            <sz val="10"/>
            <color rgb="FF333333"/>
            <rFont val="Calibri"/>
            <family val="2"/>
          </rPr>
          <t>SOURCE: Benin DHS 2017-18. The survey collected data on school attendance for age 5-24 and educational attainment for age 5 and above.</t>
        </r>
      </text>
    </comment>
    <comment ref="C118" authorId="0" shapeId="0" xr:uid="{00000000-0006-0000-0A00-000034010000}">
      <text>
        <r>
          <rPr>
            <sz val="10"/>
            <color rgb="FF333333"/>
            <rFont val="Calibri"/>
            <family val="2"/>
          </rPr>
          <t>SOURCE: Burkina Faso DHS 2010. The survey collected data on school attendance for age 5-24 and educational attainment for age 5 and above.</t>
        </r>
      </text>
    </comment>
    <comment ref="C119" authorId="0" shapeId="0" xr:uid="{00000000-0006-0000-0A00-000035010000}">
      <text>
        <r>
          <rPr>
            <sz val="10"/>
            <color rgb="FF333333"/>
            <rFont val="Calibri"/>
            <family val="2"/>
          </rPr>
          <t>SOURCE: Burundi DHS 2010. The survey collected data on school attendance for age 5-24 and educational attainment for age 5 and above.</t>
        </r>
      </text>
    </comment>
    <comment ref="J119" authorId="0" shapeId="0" xr:uid="{00000000-0006-0000-0A00-000036010000}">
      <text>
        <r>
          <rPr>
            <sz val="10"/>
            <color rgb="FF333333"/>
            <rFont val="Calibri"/>
            <family val="2"/>
          </rPr>
          <t>QUALIFIER: This data point is a NATIONAL ESTIMATE. SOURCE: Burundi DHS 2016-17. The survey collected data on school attendance for age 3-24 and educational attainment for age 3 and above.</t>
        </r>
      </text>
    </comment>
    <comment ref="D120" authorId="0" shapeId="0" xr:uid="{00000000-0006-0000-0A00-000037010000}">
      <text>
        <r>
          <rPr>
            <sz val="10"/>
            <color rgb="FF333333"/>
            <rFont val="Calibri"/>
            <family val="2"/>
          </rPr>
          <t>SOURCE: Cameroon DHS 2011. The survey collected data on school attendance for age 3-24 and educational attainment for age 3 and above.</t>
        </r>
      </text>
    </comment>
    <comment ref="G120" authorId="0" shapeId="0" xr:uid="{00000000-0006-0000-0A00-000038010000}">
      <text>
        <r>
          <rPr>
            <sz val="10"/>
            <color rgb="FF333333"/>
            <rFont val="Calibri"/>
            <family val="2"/>
          </rPr>
          <t>SOURCE: Cameroon MICS 2013-14. The survey collected data on school attendance for age 5-24 and educational attainment for age 5 and above.</t>
        </r>
      </text>
    </comment>
    <comment ref="C121" authorId="0" shapeId="0" xr:uid="{00000000-0006-0000-0A00-000039010000}">
      <text>
        <r>
          <rPr>
            <sz val="10"/>
            <color rgb="FF333333"/>
            <rFont val="Calibri"/>
            <family val="2"/>
          </rPr>
          <t>SOURCE: Central African Republic MICS 2009-10. The survey collected data on school attendance for age 5-24 and educational attainment for age 5 and above.</t>
        </r>
      </text>
    </comment>
    <comment ref="C122" authorId="0" shapeId="0" xr:uid="{00000000-0006-0000-0A00-00003A010000}">
      <text>
        <r>
          <rPr>
            <sz val="10"/>
            <color rgb="FF333333"/>
            <rFont val="Calibri"/>
            <family val="2"/>
          </rPr>
          <t>SOURCE: Chad MICS 2010. World Inequality Database on Education (WIDE), June 2019.</t>
        </r>
      </text>
    </comment>
    <comment ref="G122" authorId="0" shapeId="0" xr:uid="{00000000-0006-0000-0A00-00003B010000}">
      <text>
        <r>
          <rPr>
            <sz val="10"/>
            <color rgb="FF333333"/>
            <rFont val="Calibri"/>
            <family val="2"/>
          </rPr>
          <t>SOURCE: Chad DHS 2014. The survey collected data on school attendance for age 5-24 and educational attainment for age 5 and above.</t>
        </r>
      </text>
    </comment>
    <comment ref="E123" authorId="0" shapeId="0" xr:uid="{00000000-0006-0000-0A00-00003C010000}">
      <text>
        <r>
          <rPr>
            <sz val="10"/>
            <color rgb="FF333333"/>
            <rFont val="Calibri"/>
            <family val="2"/>
          </rPr>
          <t>SOURCE: Comoros DHS 2012. The survey collected data on school attendance for age 3-24 and educational attainment for age 3 and above.</t>
        </r>
      </text>
    </comment>
    <comment ref="E124" authorId="0" shapeId="0" xr:uid="{00000000-0006-0000-0A00-00003D010000}">
      <text>
        <r>
          <rPr>
            <sz val="10"/>
            <color rgb="FF333333"/>
            <rFont val="Calibri"/>
            <family val="2"/>
          </rPr>
          <t>SOURCE: Congo DHS 2011-12. The survey collected data on school attendance for age 5-24 and educational attainment for age 5 and above.</t>
        </r>
      </text>
    </comment>
    <comment ref="H124" authorId="0" shapeId="0" xr:uid="{00000000-0006-0000-0A00-00003E010000}">
      <text>
        <r>
          <rPr>
            <sz val="10"/>
            <color rgb="FF333333"/>
            <rFont val="Calibri"/>
            <family val="2"/>
          </rPr>
          <t>SOURCE: Congo MICS 2014-15. The survey collected data on school attendance for age 5-24 and educational attainment for age 5 and above.</t>
        </r>
      </text>
    </comment>
    <comment ref="E125" authorId="0" shapeId="0" xr:uid="{00000000-0006-0000-0A00-00003F010000}">
      <text>
        <r>
          <rPr>
            <sz val="10"/>
            <color rgb="FF333333"/>
            <rFont val="Calibri"/>
            <family val="2"/>
          </rPr>
          <t>SOURCE: Cote d'Ivoire DHS 2011-12. The survey collected data on school attendance for age 3-24 and educational attainment for age 3 and above.</t>
        </r>
      </text>
    </comment>
    <comment ref="I125" authorId="0" shapeId="0" xr:uid="{00000000-0006-0000-0A00-000040010000}">
      <text>
        <r>
          <rPr>
            <sz val="10"/>
            <color rgb="FF333333"/>
            <rFont val="Calibri"/>
            <family val="2"/>
          </rPr>
          <t>SOURCE: Cote d'Ivoire MICS 2016. The survey collected data on school attendance for age 5-24 and educational attainment for age 5 and above.</t>
        </r>
      </text>
    </comment>
    <comment ref="C126" authorId="0" shapeId="0" xr:uid="{00000000-0006-0000-0A00-000041010000}">
      <text>
        <r>
          <rPr>
            <sz val="10"/>
            <color rgb="FF333333"/>
            <rFont val="Calibri"/>
            <family val="2"/>
          </rPr>
          <t>SOURCE: Democratic Republic of the Congo MICS 2010. The survey collected data on school attendance for age 5-24 and educational attainment for age 5 and above.</t>
        </r>
      </text>
    </comment>
    <comment ref="F126" authorId="0" shapeId="0" xr:uid="{00000000-0006-0000-0A00-000042010000}">
      <text>
        <r>
          <rPr>
            <sz val="10"/>
            <color rgb="FF333333"/>
            <rFont val="Calibri"/>
            <family val="2"/>
          </rPr>
          <t>SOURCE: Democratic Republic of the Congo DHS 2013-14. The survey collected data on school attendance for age 5-24 and educational attainment for age 5 and above.</t>
        </r>
      </text>
    </comment>
    <comment ref="C127" authorId="0" shapeId="0" xr:uid="{00000000-0006-0000-0A00-000043010000}">
      <text>
        <r>
          <rPr>
            <sz val="10"/>
            <color rgb="FF333333"/>
            <rFont val="Calibri"/>
            <family val="2"/>
          </rPr>
          <t>SOURCE: Swaziland MICS 2010. The survey collected data on school attendance for age 5-24 and educational attainment for age 5 and above.</t>
        </r>
      </text>
    </comment>
    <comment ref="G127" authorId="0" shapeId="0" xr:uid="{00000000-0006-0000-0A00-000044010000}">
      <text>
        <r>
          <rPr>
            <sz val="10"/>
            <color rgb="FF333333"/>
            <rFont val="Calibri"/>
            <family val="2"/>
          </rPr>
          <t>SOURCE: Swaziland MICS 2014. The survey collected data on school attendance for age 5-24 and educational attainment for age 5 and above.</t>
        </r>
      </text>
    </comment>
    <comment ref="D128" authorId="0" shapeId="0" xr:uid="{00000000-0006-0000-0A00-000045010000}">
      <text>
        <r>
          <rPr>
            <sz val="10"/>
            <color rgb="FF333333"/>
            <rFont val="Calibri"/>
            <family val="2"/>
          </rPr>
          <t>SOURCE: Ethiopia DHS 2011. The survey collected data on school attendance for age 5-24 and educational attainment for age 5 and above.</t>
        </r>
      </text>
    </comment>
    <comment ref="I128" authorId="0" shapeId="0" xr:uid="{00000000-0006-0000-0A00-000046010000}">
      <text>
        <r>
          <rPr>
            <sz val="10"/>
            <color rgb="FF333333"/>
            <rFont val="Calibri"/>
            <family val="2"/>
          </rPr>
          <t>SOURCE: Ethiopia DHS 2016. The survey collected data on school attendance for age 5-24 and educational attainment for age 5 and above.</t>
        </r>
      </text>
    </comment>
    <comment ref="E129" authorId="0" shapeId="0" xr:uid="{00000000-0006-0000-0A00-000047010000}">
      <text>
        <r>
          <rPr>
            <sz val="10"/>
            <color rgb="FF333333"/>
            <rFont val="Calibri"/>
            <family val="2"/>
          </rPr>
          <t>SOURCE: Gabon DHS 2012. The survey collected data on school attendance for age 3-24 and educational attainment for age 3 and above.</t>
        </r>
      </text>
    </comment>
    <comment ref="C130" authorId="0" shapeId="0" xr:uid="{00000000-0006-0000-0A00-000048010000}">
      <text>
        <r>
          <rPr>
            <sz val="10"/>
            <color rgb="FF333333"/>
            <rFont val="Calibri"/>
            <family val="2"/>
          </rPr>
          <t>SOURCE: Gambia MICS 2009-2010. The survey collected data on school attendance for age 3-24 and educational attainment for age 3 and above.</t>
        </r>
      </text>
    </comment>
    <comment ref="F130" authorId="0" shapeId="0" xr:uid="{00000000-0006-0000-0A00-000049010000}">
      <text>
        <r>
          <rPr>
            <sz val="10"/>
            <color rgb="FF333333"/>
            <rFont val="Calibri"/>
            <family val="2"/>
          </rPr>
          <t>SOURCE: Gambia DHS 2013. The survey collected data on school attendance for age 3-24 and educational attainment for age 3 and above.</t>
        </r>
      </text>
    </comment>
    <comment ref="K130" authorId="0" shapeId="0" xr:uid="{00000000-0006-0000-0A00-00004A010000}">
      <text>
        <r>
          <rPr>
            <sz val="10"/>
            <color rgb="FF333333"/>
            <rFont val="Calibri"/>
            <family val="2"/>
          </rPr>
          <t>QUALIFIER: This data point is a NATIONAL ESTIMATE. SOURCE: Gambia MICS 2018. The survey collected data on school attendance for age 3-24 and educational attainment for age 3 and above.</t>
        </r>
      </text>
    </comment>
    <comment ref="C131" authorId="0" shapeId="0" xr:uid="{00000000-0006-0000-0A00-00004B010000}">
      <text>
        <r>
          <rPr>
            <sz val="10"/>
            <color rgb="FF333333"/>
            <rFont val="Calibri"/>
            <family val="2"/>
          </rPr>
          <t>SOURCE: Ghana Population and Housing Census 2010. IPUMS-International, Ghana Statistical Service.</t>
        </r>
      </text>
    </comment>
    <comment ref="D131" authorId="0" shapeId="0" xr:uid="{00000000-0006-0000-0A00-00004C010000}">
      <text>
        <r>
          <rPr>
            <sz val="10"/>
            <color rgb="FF333333"/>
            <rFont val="Calibri"/>
            <family val="2"/>
          </rPr>
          <t>SOURCE: Ghana MICS 2011. World Inequality Database on Education (WIDE), June 2019.</t>
        </r>
      </text>
    </comment>
    <comment ref="G131" authorId="0" shapeId="0" xr:uid="{00000000-0006-0000-0A00-00004D010000}">
      <text>
        <r>
          <rPr>
            <sz val="10"/>
            <color rgb="FF333333"/>
            <rFont val="Calibri"/>
            <family val="2"/>
          </rPr>
          <t>QUALIFIER: This data point is a NATIONAL ESTIMATE. SOURCE: Ghana DHS 2014. The survey collected data on school attendance for age 3-24 and educational attainment for age 3 and above.</t>
        </r>
      </text>
    </comment>
    <comment ref="K131" authorId="0" shapeId="0" xr:uid="{00000000-0006-0000-0A00-00004E010000}">
      <text>
        <r>
          <rPr>
            <sz val="10"/>
            <color rgb="FF333333"/>
            <rFont val="Calibri"/>
            <family val="2"/>
          </rPr>
          <t>QUALIFIER: This data point is a NATIONAL ESTIMATE. SOURCE: Ghana MICS 2017-18. The survey collected data on school attendance for age 3-24 and educational attainment for age 3 and above.</t>
        </r>
      </text>
    </comment>
    <comment ref="E132" authorId="0" shapeId="0" xr:uid="{00000000-0006-0000-0A00-00004F010000}">
      <text>
        <r>
          <rPr>
            <sz val="10"/>
            <color rgb="FF333333"/>
            <rFont val="Calibri"/>
            <family val="2"/>
          </rPr>
          <t>SOURCE: Guinea DHS 2012. The survey collected data on school attendance for age 3-24 and educational attainment for age 3 and above.</t>
        </r>
      </text>
    </comment>
    <comment ref="I132" authorId="0" shapeId="0" xr:uid="{00000000-0006-0000-0A00-000050010000}">
      <text>
        <r>
          <rPr>
            <sz val="10"/>
            <color rgb="FF333333"/>
            <rFont val="Calibri"/>
            <family val="2"/>
          </rPr>
          <t>SOURCE: Guinea MICS 2016. The survey collected data on school attendance for age 5-24 and educational attainment for age 5 and above.</t>
        </r>
      </text>
    </comment>
    <comment ref="K132" authorId="0" shapeId="0" xr:uid="{00000000-0006-0000-0A00-000051010000}">
      <text>
        <r>
          <rPr>
            <sz val="10"/>
            <color rgb="FF333333"/>
            <rFont val="Calibri"/>
            <family val="2"/>
          </rPr>
          <t>QUALIFIER: This data point is a NATIONAL ESTIMATE. SOURCE: Guinea DHS 2018. The survey collected data on school attendance for age 5-24 and educational attainment for age 5 and above.</t>
        </r>
      </text>
    </comment>
    <comment ref="G133" authorId="0" shapeId="0" xr:uid="{00000000-0006-0000-0A00-000052010000}">
      <text>
        <r>
          <rPr>
            <sz val="10"/>
            <color rgb="FF333333"/>
            <rFont val="Calibri"/>
            <family val="2"/>
          </rPr>
          <t>SOURCE: Guinea-Bissau MICS 2014. The survey collected data on school attendance for age 5-24 and educational attainment for age 5 and above.</t>
        </r>
      </text>
    </comment>
    <comment ref="G134" authorId="0" shapeId="0" xr:uid="{00000000-0006-0000-0A00-000053010000}">
      <text>
        <r>
          <rPr>
            <sz val="10"/>
            <color rgb="FF333333"/>
            <rFont val="Calibri"/>
            <family val="2"/>
          </rPr>
          <t>SOURCE: Kenya DHS 2014. The survey collected data on school attendance for age 3-24 and educational attainment for age 3 and above.</t>
        </r>
      </text>
    </comment>
    <comment ref="G135" authorId="0" shapeId="0" xr:uid="{00000000-0006-0000-0A00-000054010000}">
      <text>
        <r>
          <rPr>
            <sz val="10"/>
            <color rgb="FF333333"/>
            <rFont val="Calibri"/>
            <family val="2"/>
          </rPr>
          <t>SOURCE: Lesotho DHS 2014. The survey collected data on school attendance for age 5-24 and educational attainment for age 5 and above.</t>
        </r>
      </text>
    </comment>
    <comment ref="K135" authorId="0" shapeId="0" xr:uid="{00000000-0006-0000-0A00-000055010000}">
      <text>
        <r>
          <rPr>
            <sz val="10"/>
            <color rgb="FF333333"/>
            <rFont val="Calibri"/>
            <family val="2"/>
          </rPr>
          <t>QUALIFIER: This data point is a NATIONAL ESTIMATE. SOURCE: Lesotho MICS 2018. The survey collected data on school attendance for age 3-24 and educational attainment for age 3 and above.</t>
        </r>
      </text>
    </comment>
    <comment ref="F136" authorId="0" shapeId="0" xr:uid="{00000000-0006-0000-0A00-000056010000}">
      <text>
        <r>
          <rPr>
            <sz val="10"/>
            <color rgb="FF333333"/>
            <rFont val="Calibri"/>
            <family val="2"/>
          </rPr>
          <t>SOURCE: Liberia DHS 2013. The survey collected data on school attendance for age 5-24 and educational attainment for age 5 and above.</t>
        </r>
      </text>
    </comment>
    <comment ref="K137" authorId="0" shapeId="0" xr:uid="{00000000-0006-0000-0A00-000057010000}">
      <text>
        <r>
          <rPr>
            <sz val="10"/>
            <color rgb="FF333333"/>
            <rFont val="Calibri"/>
            <family val="2"/>
          </rPr>
          <t>QUALIFIER: This data point is a NATIONAL ESTIMATE. SOURCE: Madagascar MICS 2018.</t>
        </r>
      </text>
    </comment>
    <comment ref="C138" authorId="0" shapeId="0" xr:uid="{00000000-0006-0000-0A00-000058010000}">
      <text>
        <r>
          <rPr>
            <sz val="10"/>
            <color rgb="FF333333"/>
            <rFont val="Calibri"/>
            <family val="2"/>
          </rPr>
          <t>SOURCE: Malawi DHS 2010. The survey collected data on school attendance for age 5-24 and educational attainment for age 5 and above.</t>
        </r>
      </text>
    </comment>
    <comment ref="G138" authorId="0" shapeId="0" xr:uid="{00000000-0006-0000-0A00-000059010000}">
      <text>
        <r>
          <rPr>
            <sz val="10"/>
            <color rgb="FF333333"/>
            <rFont val="Calibri"/>
            <family val="2"/>
          </rPr>
          <t>SOURCE: Malawi MICS 2014. World Inequality Database on Education (WIDE), June 2019.</t>
        </r>
      </text>
    </comment>
    <comment ref="I138" authorId="0" shapeId="0" xr:uid="{00000000-0006-0000-0A00-00005A010000}">
      <text>
        <r>
          <rPr>
            <sz val="10"/>
            <color rgb="FF333333"/>
            <rFont val="Calibri"/>
            <family val="2"/>
          </rPr>
          <t>SOURCE: Malawi DHS 2015-16. The survey collected data on school attendance for age 5-24 and educational attainment for age 5 and above.</t>
        </r>
      </text>
    </comment>
    <comment ref="C139" authorId="0" shapeId="0" xr:uid="{00000000-0006-0000-0A00-00005B010000}">
      <text>
        <r>
          <rPr>
            <sz val="10"/>
            <color rgb="FF333333"/>
            <rFont val="Calibri"/>
            <family val="2"/>
          </rPr>
          <t>SOURCE: Mali MICS 2010. World Inequality Database on Education (WIDE), June 2019.</t>
        </r>
      </text>
    </comment>
    <comment ref="F139" authorId="0" shapeId="0" xr:uid="{00000000-0006-0000-0A00-00005C010000}">
      <text>
        <r>
          <rPr>
            <sz val="10"/>
            <color rgb="FF333333"/>
            <rFont val="Calibri"/>
            <family val="2"/>
          </rPr>
          <t>SOURCE: Mali DHS 2012-13. The survey collected data on school attendance for age 5-24 and educational attainment for age 5 and above.</t>
        </r>
      </text>
    </comment>
    <comment ref="H139" authorId="0" shapeId="0" xr:uid="{00000000-0006-0000-0A00-00005D010000}">
      <text>
        <r>
          <rPr>
            <sz val="10"/>
            <color rgb="FF333333"/>
            <rFont val="Calibri"/>
            <family val="2"/>
          </rPr>
          <t>SOURCE: Mali MICS 2015. The survey collected data on school attendance for age 5-24 and educational attainment for age 5 and above.</t>
        </r>
      </text>
    </comment>
    <comment ref="K139" authorId="0" shapeId="0" xr:uid="{00000000-0006-0000-0A00-00005E010000}">
      <text>
        <r>
          <rPr>
            <sz val="10"/>
            <color rgb="FF333333"/>
            <rFont val="Calibri"/>
            <family val="2"/>
          </rPr>
          <t>QUALIFIER: This data point is a NATIONAL ESTIMATE. SOURCE: Mali DHS 2018. The survey collected data on school attendance for age 5-24 and educational attainment for age 5 and above.</t>
        </r>
      </text>
    </comment>
    <comment ref="D140" authorId="0" shapeId="0" xr:uid="{00000000-0006-0000-0A00-00005F010000}">
      <text>
        <r>
          <rPr>
            <sz val="10"/>
            <color rgb="FF333333"/>
            <rFont val="Calibri"/>
            <family val="2"/>
          </rPr>
          <t>SOURCE: Mauritania MICS 2010-11. The survey collected data on school attendance for age 5-24 and educational attainment for age 5 and above.</t>
        </r>
      </text>
    </comment>
    <comment ref="H140" authorId="0" shapeId="0" xr:uid="{00000000-0006-0000-0A00-000060010000}">
      <text>
        <r>
          <rPr>
            <sz val="10"/>
            <color rgb="FF333333"/>
            <rFont val="Calibri"/>
            <family val="2"/>
          </rPr>
          <t>SOURCE: Mauritania MICS 2014-15. The survey collected data on school attendance for age 5-24 and educational attainment for age 5 and above.</t>
        </r>
      </text>
    </comment>
    <comment ref="D141" authorId="0" shapeId="0" xr:uid="{00000000-0006-0000-0A00-000061010000}">
      <text>
        <r>
          <rPr>
            <sz val="10"/>
            <color rgb="FF333333"/>
            <rFont val="Calibri"/>
            <family val="2"/>
          </rPr>
          <t>SOURCE: Mozambique DHS 2011. The survey collected data on school attendance for age 5-24 and educational attainment for age 3 and above.</t>
        </r>
      </text>
    </comment>
    <comment ref="F142" authorId="0" shapeId="0" xr:uid="{00000000-0006-0000-0A00-000062010000}">
      <text>
        <r>
          <rPr>
            <sz val="10"/>
            <color rgb="FF333333"/>
            <rFont val="Calibri"/>
            <family val="2"/>
          </rPr>
          <t>SOURCE: Namibia DHS 2013. The survey collected data on school attendance for age 5-24 and educational attainment for age 5 and above.</t>
        </r>
      </text>
    </comment>
    <comment ref="E143" authorId="0" shapeId="0" xr:uid="{00000000-0006-0000-0A00-000063010000}">
      <text>
        <r>
          <rPr>
            <sz val="10"/>
            <color rgb="FF333333"/>
            <rFont val="Calibri"/>
            <family val="2"/>
          </rPr>
          <t>SOURCE: Niger DHS 2012. The survey collected data on school attendance for age 5-24 and educational attainment for age 5 and above.</t>
        </r>
      </text>
    </comment>
    <comment ref="C144" authorId="0" shapeId="0" xr:uid="{00000000-0006-0000-0A00-000064010000}">
      <text>
        <r>
          <rPr>
            <sz val="10"/>
            <color rgb="FF333333"/>
            <rFont val="Calibri"/>
            <family val="2"/>
          </rPr>
          <t>SOURCE: Nigeria General Household Survey 2010. IPUMS-International, National Bureau of Statistics.</t>
        </r>
      </text>
    </comment>
    <comment ref="D144" authorId="0" shapeId="0" xr:uid="{00000000-0006-0000-0A00-000065010000}">
      <text>
        <r>
          <rPr>
            <sz val="10"/>
            <color rgb="FF333333"/>
            <rFont val="Calibri"/>
            <family val="2"/>
          </rPr>
          <t>SOURCE: Nigeria MICS 2011. The survey collected data on school attendance for age 5-24 and educational attainment for age 5 and above.</t>
        </r>
      </text>
    </comment>
    <comment ref="F144" authorId="0" shapeId="0" xr:uid="{00000000-0006-0000-0A00-000066010000}">
      <text>
        <r>
          <rPr>
            <sz val="10"/>
            <color rgb="FF333333"/>
            <rFont val="Calibri"/>
            <family val="2"/>
          </rPr>
          <t>SOURCE: Nigeria DHS 2013. The survey collected data on school attendance for age 5-24 and educational attainment for age 5 and above.</t>
        </r>
      </text>
    </comment>
    <comment ref="I144" authorId="0" shapeId="0" xr:uid="{00000000-0006-0000-0A00-000067010000}">
      <text>
        <r>
          <rPr>
            <sz val="10"/>
            <color rgb="FF333333"/>
            <rFont val="Calibri"/>
            <family val="2"/>
          </rPr>
          <t>SOURCE: Nigeria MICS 2016-17. The survey collected data on school attendance for age 5-24 and educational attainment for age 5 and above.</t>
        </r>
      </text>
    </comment>
    <comment ref="K144" authorId="0" shapeId="0" xr:uid="{00000000-0006-0000-0A00-000068010000}">
      <text>
        <r>
          <rPr>
            <sz val="10"/>
            <color rgb="FF333333"/>
            <rFont val="Calibri"/>
            <family val="2"/>
          </rPr>
          <t>QUALIFIER: This data point is a NATIONAL ESTIMATE. SOURCE: Nigeria DHS 2018. The survey collected data on school attendance for age 5-24 and educational attainment for age 5 and above.</t>
        </r>
      </text>
    </comment>
    <comment ref="C145" authorId="0" shapeId="0" xr:uid="{00000000-0006-0000-0A00-000069010000}">
      <text>
        <r>
          <rPr>
            <sz val="10"/>
            <color rgb="FF333333"/>
            <rFont val="Calibri"/>
            <family val="2"/>
          </rPr>
          <t>SOURCE: Rwanda DHS 2010-2011. The survey collected data on school attendance for age 3-24 and educational attainment for age 3 and above.</t>
        </r>
      </text>
    </comment>
    <comment ref="H145" authorId="0" shapeId="0" xr:uid="{00000000-0006-0000-0A00-00006A010000}">
      <text>
        <r>
          <rPr>
            <sz val="10"/>
            <color rgb="FF333333"/>
            <rFont val="Calibri"/>
            <family val="2"/>
          </rPr>
          <t>SOURCE: Rwanda DHS 2014-15. The survey collected data on school attendance for age 3-24 and educational attainment for age 3 and above.</t>
        </r>
      </text>
    </comment>
    <comment ref="G146" authorId="0" shapeId="0" xr:uid="{00000000-0006-0000-0A00-00006B010000}">
      <text>
        <r>
          <rPr>
            <sz val="10"/>
            <color rgb="FF333333"/>
            <rFont val="Calibri"/>
            <family val="2"/>
          </rPr>
          <t>SOURCE: Sao Tome and Principe MICS 2014. The survey collected data on school attendance for age 5-24 and educational attainment for age 3 and above.</t>
        </r>
      </text>
    </comment>
    <comment ref="D147" authorId="0" shapeId="0" xr:uid="{00000000-0006-0000-0A00-00006C010000}">
      <text>
        <r>
          <rPr>
            <sz val="10"/>
            <color rgb="FF333333"/>
            <rFont val="Calibri"/>
            <family val="2"/>
          </rPr>
          <t>SOURCE: Senegal DHS 2010-11. The survey collected data on school attendance for age 5-24 and educational attainment for age 5 and above.</t>
        </r>
      </text>
    </comment>
    <comment ref="G147" authorId="0" shapeId="0" xr:uid="{00000000-0006-0000-0A00-00006D010000}">
      <text>
        <r>
          <rPr>
            <sz val="10"/>
            <color rgb="FF333333"/>
            <rFont val="Calibri"/>
            <family val="2"/>
          </rPr>
          <t>SOURCE: Senegal DHS 2014. World Inequality Database on Education (WIDE), June 2019.</t>
        </r>
      </text>
    </comment>
    <comment ref="I147" authorId="0" shapeId="0" xr:uid="{00000000-0006-0000-0A00-00006E010000}">
      <text>
        <r>
          <rPr>
            <sz val="10"/>
            <color rgb="FF333333"/>
            <rFont val="Calibri"/>
            <family val="2"/>
          </rPr>
          <t>SOURCE: Senegal DHS 2015-16. The survey collected data on school attendance for age 5-24 and educational attainment for age 5 and above.</t>
        </r>
      </text>
    </comment>
    <comment ref="J147" authorId="0" shapeId="0" xr:uid="{00000000-0006-0000-0A00-00006F010000}">
      <text>
        <r>
          <rPr>
            <sz val="10"/>
            <color rgb="FF333333"/>
            <rFont val="Calibri"/>
            <family val="2"/>
          </rPr>
          <t>SOURCE: Senegal DHS 2017. The survey collected data on school attendance for age 5-24 and educational attainment for age 5 and above.</t>
        </r>
      </text>
    </comment>
    <comment ref="C148" authorId="0" shapeId="0" xr:uid="{00000000-0006-0000-0A00-000070010000}">
      <text>
        <r>
          <rPr>
            <sz val="10"/>
            <color rgb="FF333333"/>
            <rFont val="Calibri"/>
            <family val="2"/>
          </rPr>
          <t>SOURCE: Sierra Leone MICS 2010. World Inequality Database on Education (WIDE), June 2019.</t>
        </r>
      </text>
    </comment>
    <comment ref="F148" authorId="0" shapeId="0" xr:uid="{00000000-0006-0000-0A00-000071010000}">
      <text>
        <r>
          <rPr>
            <sz val="10"/>
            <color rgb="FF333333"/>
            <rFont val="Calibri"/>
            <family val="2"/>
          </rPr>
          <t>SOURCE: Sierra Leone DHS 2013. The survey collected data on school attendance for age 5-24 and educational attainment for age 5 and above.</t>
        </r>
      </text>
    </comment>
    <comment ref="J148" authorId="0" shapeId="0" xr:uid="{00000000-0006-0000-0A00-000072010000}">
      <text>
        <r>
          <rPr>
            <sz val="10"/>
            <color rgb="FF333333"/>
            <rFont val="Calibri"/>
            <family val="2"/>
          </rPr>
          <t>SOURCE: Sierra Leone MICS 2017. The survey collected data on school attendance for age 3-24 and educational attainment for age 3 and above.</t>
        </r>
      </text>
    </comment>
    <comment ref="D149" authorId="0" shapeId="0" xr:uid="{00000000-0006-0000-0A00-000073010000}">
      <text>
        <r>
          <rPr>
            <sz val="10"/>
            <color rgb="FF333333"/>
            <rFont val="Calibri"/>
            <family val="2"/>
          </rPr>
          <t>SOURCE: South Africa Community Survey 2011. IPUMS-International, Statistics South Africa.</t>
        </r>
      </text>
    </comment>
    <comment ref="I149" authorId="0" shapeId="0" xr:uid="{00000000-0006-0000-0A00-000074010000}">
      <text>
        <r>
          <rPr>
            <sz val="10"/>
            <color rgb="FF333333"/>
            <rFont val="Calibri"/>
            <family val="2"/>
          </rPr>
          <t>SOURCE: South Africa DHS 2016. The survey collected data on school attendance and educational attainment for all ages.</t>
        </r>
      </text>
    </comment>
    <comment ref="C150" authorId="0" shapeId="0" xr:uid="{00000000-0006-0000-0A00-000075010000}">
      <text>
        <r>
          <rPr>
            <sz val="10"/>
            <color rgb="FF333333"/>
            <rFont val="Calibri"/>
            <family val="2"/>
          </rPr>
          <t>SOURCE: South Sudan MICS 2010. The survey collected data on school attendance for age 5-24 and educational attainment for age 5 and above.</t>
        </r>
      </text>
    </comment>
    <comment ref="C151" authorId="0" shapeId="0" xr:uid="{00000000-0006-0000-0A00-000076010000}">
      <text>
        <r>
          <rPr>
            <sz val="10"/>
            <color rgb="FF333333"/>
            <rFont val="Calibri"/>
            <family val="2"/>
          </rPr>
          <t>SOURCE: Togo MICS 2010. The survey collected data on school attendance for age 3-24 and educational attainment for age 3 and above.</t>
        </r>
      </text>
    </comment>
    <comment ref="G151" authorId="0" shapeId="0" xr:uid="{00000000-0006-0000-0A00-000077010000}">
      <text>
        <r>
          <rPr>
            <sz val="10"/>
            <color rgb="FF333333"/>
            <rFont val="Calibri"/>
            <family val="2"/>
          </rPr>
          <t>SOURCE: Togo DHS 2013-14. The survey collected data on school attendance for age 3-24 and educational attainment for age 3 and above.</t>
        </r>
      </text>
    </comment>
    <comment ref="J151" authorId="0" shapeId="0" xr:uid="{00000000-0006-0000-0A00-000078010000}">
      <text>
        <r>
          <rPr>
            <sz val="10"/>
            <color rgb="FF333333"/>
            <rFont val="Calibri"/>
            <family val="2"/>
          </rPr>
          <t>QUALIFIER: This data point is a NATIONAL ESTIMATE. SOURCE: Togo MICS 2017. The survey collected data on school attendance for age 3-24 and educational attainment for age 3 and above.</t>
        </r>
      </text>
    </comment>
    <comment ref="D152" authorId="0" shapeId="0" xr:uid="{00000000-0006-0000-0A00-000079010000}">
      <text>
        <r>
          <rPr>
            <sz val="10"/>
            <color rgb="FF333333"/>
            <rFont val="Calibri"/>
            <family val="2"/>
          </rPr>
          <t>SOURCE: Uganda DHS 2011. The survey collected data on school attendance for age 3-24 and educational attainment for age 3 and above.</t>
        </r>
      </text>
    </comment>
    <comment ref="I152" authorId="0" shapeId="0" xr:uid="{00000000-0006-0000-0A00-00007A010000}">
      <text>
        <r>
          <rPr>
            <sz val="10"/>
            <color rgb="FF333333"/>
            <rFont val="Calibri"/>
            <family val="2"/>
          </rPr>
          <t>SOURCE: Uganda DHS 2016. The survey collected data on school attendance for age 5-24 and educational attainment for age 5 and above.</t>
        </r>
      </text>
    </comment>
    <comment ref="C153" authorId="0" shapeId="0" xr:uid="{00000000-0006-0000-0A00-00007B010000}">
      <text>
        <r>
          <rPr>
            <sz val="10"/>
            <color rgb="FF333333"/>
            <rFont val="Calibri"/>
            <family val="2"/>
          </rPr>
          <t>SOURCE: United Republic of Tanzania DHS 2010. The survey collected data on school attendance for age 5-24 and educational attainment for age 5 and above.</t>
        </r>
      </text>
    </comment>
    <comment ref="H153" authorId="0" shapeId="0" xr:uid="{00000000-0006-0000-0A00-00007C010000}">
      <text>
        <r>
          <rPr>
            <sz val="10"/>
            <color rgb="FF333333"/>
            <rFont val="Calibri"/>
            <family val="2"/>
          </rPr>
          <t>SOURCE: United Republic of Tanzania DHS 2015-16. The survey collected data on school attendance for age 5-24 and educational attainment for age 5 and above.</t>
        </r>
      </text>
    </comment>
    <comment ref="C154" authorId="0" shapeId="0" xr:uid="{00000000-0006-0000-0A00-00007D010000}">
      <text>
        <r>
          <rPr>
            <sz val="10"/>
            <color rgb="FF333333"/>
            <rFont val="Calibri"/>
            <family val="2"/>
          </rPr>
          <t>SOURCE: Zambia Census of Population and Housing 2010. IPUMS-International, Central Statistical Office.</t>
        </r>
      </text>
    </comment>
    <comment ref="F154" authorId="0" shapeId="0" xr:uid="{00000000-0006-0000-0A00-00007E010000}">
      <text>
        <r>
          <rPr>
            <sz val="10"/>
            <color rgb="FF333333"/>
            <rFont val="Calibri"/>
            <family val="2"/>
          </rPr>
          <t>SOURCE: Zambia DHS 2013-14. The survey collected data on school attendance for age 5-24 and educational attainment for age 5 and above.</t>
        </r>
      </text>
    </comment>
    <comment ref="K154" authorId="0" shapeId="0" xr:uid="{00000000-0006-0000-0A00-00007F010000}">
      <text>
        <r>
          <rPr>
            <sz val="10"/>
            <color rgb="FF333333"/>
            <rFont val="Calibri"/>
            <family val="2"/>
          </rPr>
          <t>QUALIFIER: This data point is a NATIONAL ESTIMATE. SOURCE: Zambia DHS 2018. The survey collected data on school attendance for age 2-24 and educational attainment for age 2 and above.</t>
        </r>
      </text>
    </comment>
    <comment ref="C155" authorId="0" shapeId="0" xr:uid="{00000000-0006-0000-0A00-000080010000}">
      <text>
        <r>
          <rPr>
            <sz val="10"/>
            <color rgb="FF333333"/>
            <rFont val="Calibri"/>
            <family val="2"/>
          </rPr>
          <t>SOURCE: Zimbabwe DHS 2010-11. The survey collected data on school attendance for age 5-24 and educational attainment for age 5 and above.</t>
        </r>
      </text>
    </comment>
    <comment ref="G155" authorId="0" shapeId="0" xr:uid="{00000000-0006-0000-0A00-000081010000}">
      <text>
        <r>
          <rPr>
            <sz val="10"/>
            <color rgb="FF333333"/>
            <rFont val="Calibri"/>
            <family val="2"/>
          </rPr>
          <t>SOURCE: Zimbabwe MICS 2014. World Inequality Database on Education (WIDE), June 2019.</t>
        </r>
      </text>
    </comment>
    <comment ref="H155" authorId="0" shapeId="0" xr:uid="{00000000-0006-0000-0A00-000082010000}">
      <text>
        <r>
          <rPr>
            <sz val="10"/>
            <color rgb="FF333333"/>
            <rFont val="Calibri"/>
            <family val="2"/>
          </rPr>
          <t>SOURCE: Zimbabwe DHS 2015. The survey collected data on school attendance for age 3-24 and educational attainment for age 3 and above.</t>
        </r>
      </text>
    </comment>
    <comment ref="L155" authorId="0" shapeId="0" xr:uid="{00000000-0006-0000-0A00-000083010000}">
      <text>
        <r>
          <rPr>
            <sz val="10"/>
            <color rgb="FF333333"/>
            <rFont val="Calibri"/>
            <family val="2"/>
          </rPr>
          <t>QUALIFIER: This data point is a NATIONAL ESTIMATE. SOURCE: Zimbabwe MICS 2019. The survey collected data on school attendance for age 3-24 and educational attainment for age 3 and above.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C11" authorId="0" shapeId="0" xr:uid="{00000000-0006-0000-0B00-000001000000}">
      <text>
        <r>
          <rPr>
            <sz val="10"/>
            <color rgb="FF333333"/>
            <rFont val="Calibri"/>
            <family val="2"/>
          </rPr>
          <t>QUALIFIER: This data point is an ESTIMATE produced by the UNESCO INSTITUTE FOR STATISTICS.</t>
        </r>
      </text>
    </comment>
    <comment ref="K12" authorId="0" shapeId="0" xr:uid="{00000000-0006-0000-0B00-000002000000}">
      <text>
        <r>
          <rPr>
            <sz val="10"/>
            <color rgb="FF333333"/>
            <rFont val="Calibri"/>
            <family val="2"/>
          </rPr>
          <t>QUALIFIER: This data point is an ESTIMATE produced by the UNESCO INSTITUTE FOR STATISTICS.</t>
        </r>
      </text>
    </comment>
    <comment ref="E13" authorId="0" shapeId="0" xr:uid="{00000000-0006-0000-0B00-000003000000}">
      <text>
        <r>
          <rPr>
            <sz val="10"/>
            <color rgb="FF333333"/>
            <rFont val="Calibri"/>
            <family val="2"/>
          </rPr>
          <t>QUALIFIER: This data point is an ESTIMATE produced by the UNESCO INSTITUTE FOR STATISTICS.</t>
        </r>
      </text>
    </comment>
    <comment ref="F13" authorId="0" shapeId="0" xr:uid="{00000000-0006-0000-0B00-000004000000}">
      <text>
        <r>
          <rPr>
            <sz val="10"/>
            <color rgb="FF333333"/>
            <rFont val="Calibri"/>
            <family val="2"/>
          </rPr>
          <t>QUALIFIER: This data point is an ESTIMATE produced by the UNESCO INSTITUTE FOR STATISTICS.</t>
        </r>
      </text>
    </comment>
    <comment ref="E14" authorId="0" shapeId="0" xr:uid="{00000000-0006-0000-0B00-000005000000}">
      <text>
        <r>
          <rPr>
            <sz val="10"/>
            <color rgb="FF333333"/>
            <rFont val="Calibri"/>
            <family val="2"/>
          </rPr>
          <t>QUALIFIER: This data point is a NATIONAL ESTIMATE.</t>
        </r>
      </text>
    </comment>
    <comment ref="F16" authorId="0" shapeId="0" xr:uid="{00000000-0006-0000-0B00-000006000000}">
      <text>
        <r>
          <rPr>
            <sz val="10"/>
            <color rgb="FF333333"/>
            <rFont val="Calibri"/>
            <family val="2"/>
          </rPr>
          <t>QUALIFIER: This data point is an ESTIMATE produced by the UNESCO INSTITUTE FOR STATISTICS.</t>
        </r>
      </text>
    </comment>
    <comment ref="K21" authorId="0" shapeId="0" xr:uid="{00000000-0006-0000-0B00-000007000000}">
      <text>
        <r>
          <rPr>
            <sz val="10"/>
            <color rgb="FF333333"/>
            <rFont val="Calibri"/>
            <family val="2"/>
          </rPr>
          <t>QUALIFIER: This data point is an ESTIMATE produced by the UNESCO INSTITUTE FOR STATISTICS.</t>
        </r>
      </text>
    </comment>
    <comment ref="D23" authorId="0" shapeId="0" xr:uid="{00000000-0006-0000-0B00-000008000000}">
      <text>
        <r>
          <rPr>
            <sz val="10"/>
            <color rgb="FF333333"/>
            <rFont val="Calibri"/>
            <family val="2"/>
          </rPr>
          <t>QUALIFIER: This data point is an ESTIMATE produced by the UNESCO INSTITUTE FOR STATISTICS.</t>
        </r>
      </text>
    </comment>
    <comment ref="H23" authorId="0" shapeId="0" xr:uid="{00000000-0006-0000-0B00-000009000000}">
      <text>
        <r>
          <rPr>
            <sz val="10"/>
            <color rgb="FF333333"/>
            <rFont val="Calibri"/>
            <family val="2"/>
          </rPr>
          <t>QUALIFIER: This data point is an ESTIMATE produced by the UNESCO INSTITUTE FOR STATISTICS.</t>
        </r>
      </text>
    </comment>
    <comment ref="E24" authorId="0" shapeId="0" xr:uid="{00000000-0006-0000-0B00-00000A000000}">
      <text>
        <r>
          <rPr>
            <sz val="10"/>
            <color rgb="FF333333"/>
            <rFont val="Calibri"/>
            <family val="2"/>
          </rPr>
          <t>QUALIFIER: This data point is an ESTIMATE produced by the UNESCO INSTITUTE FOR STATISTICS.</t>
        </r>
      </text>
    </comment>
    <comment ref="F24" authorId="0" shapeId="0" xr:uid="{00000000-0006-0000-0B00-00000B000000}">
      <text>
        <r>
          <rPr>
            <sz val="10"/>
            <color rgb="FF333333"/>
            <rFont val="Calibri"/>
            <family val="2"/>
          </rPr>
          <t>QUALIFIER: This data point is an ESTIMATE produced by the UNESCO INSTITUTE FOR STATISTICS.</t>
        </r>
      </text>
    </comment>
    <comment ref="G24" authorId="0" shapeId="0" xr:uid="{00000000-0006-0000-0B00-00000C000000}">
      <text>
        <r>
          <rPr>
            <sz val="10"/>
            <color rgb="FF333333"/>
            <rFont val="Calibri"/>
            <family val="2"/>
          </rPr>
          <t>QUALIFIER: This data point is an ESTIMATE produced by the UNESCO INSTITUTE FOR STATISTICS.</t>
        </r>
      </text>
    </comment>
    <comment ref="H24" authorId="0" shapeId="0" xr:uid="{00000000-0006-0000-0B00-00000D000000}">
      <text>
        <r>
          <rPr>
            <sz val="10"/>
            <color rgb="FF333333"/>
            <rFont val="Calibri"/>
            <family val="2"/>
          </rPr>
          <t>QUALIFIER: This data point is an ESTIMATE produced by the UNESCO INSTITUTE FOR STATISTICS.</t>
        </r>
      </text>
    </comment>
    <comment ref="I24" authorId="0" shapeId="0" xr:uid="{00000000-0006-0000-0B00-00000E000000}">
      <text>
        <r>
          <rPr>
            <sz val="10"/>
            <color rgb="FF333333"/>
            <rFont val="Calibri"/>
            <family val="2"/>
          </rPr>
          <t>QUALIFIER: This data point is an ESTIMATE produced by the UNESCO INSTITUTE FOR STATISTICS.</t>
        </r>
      </text>
    </comment>
    <comment ref="J24" authorId="0" shapeId="0" xr:uid="{00000000-0006-0000-0B00-00000F000000}">
      <text>
        <r>
          <rPr>
            <sz val="10"/>
            <color rgb="FF333333"/>
            <rFont val="Calibri"/>
            <family val="2"/>
          </rPr>
          <t>QUALIFIER: This data point is an ESTIMATE produced by the UNESCO INSTITUTE FOR STATISTICS.</t>
        </r>
      </text>
    </comment>
    <comment ref="K24" authorId="0" shapeId="0" xr:uid="{00000000-0006-0000-0B00-000010000000}">
      <text>
        <r>
          <rPr>
            <sz val="10"/>
            <color rgb="FF333333"/>
            <rFont val="Calibri"/>
            <family val="2"/>
          </rPr>
          <t>QUALIFIER: This data point is an ESTIMATE produced by the UNESCO INSTITUTE FOR STATISTICS.</t>
        </r>
      </text>
    </comment>
    <comment ref="G26" authorId="0" shapeId="0" xr:uid="{00000000-0006-0000-0B00-000011000000}">
      <text>
        <r>
          <rPr>
            <sz val="10"/>
            <color rgb="FF333333"/>
            <rFont val="Calibri"/>
            <family val="2"/>
          </rPr>
          <t>QUALIFIER: This data point is an ESTIMATE produced by the UNESCO INSTITUTE FOR STATISTICS.</t>
        </r>
      </text>
    </comment>
    <comment ref="D28" authorId="0" shapeId="0" xr:uid="{00000000-0006-0000-0B00-000012000000}">
      <text>
        <r>
          <rPr>
            <sz val="10"/>
            <color rgb="FF333333"/>
            <rFont val="Calibri"/>
            <family val="2"/>
          </rPr>
          <t>QUALIFIER: This data point is an ESTIMATE produced by the UNESCO INSTITUTE FOR STATISTICS.</t>
        </r>
      </text>
    </comment>
    <comment ref="I28" authorId="0" shapeId="0" xr:uid="{00000000-0006-0000-0B00-000013000000}">
      <text>
        <r>
          <rPr>
            <sz val="10"/>
            <color rgb="FF333333"/>
            <rFont val="Calibri"/>
            <family val="2"/>
          </rPr>
          <t>QUALIFIER: This data point is an ESTIMATE produced by the UNESCO INSTITUTE FOR STATISTICS.</t>
        </r>
      </text>
    </comment>
    <comment ref="J28" authorId="0" shapeId="0" xr:uid="{00000000-0006-0000-0B00-000014000000}">
      <text>
        <r>
          <rPr>
            <sz val="10"/>
            <color rgb="FF333333"/>
            <rFont val="Calibri"/>
            <family val="2"/>
          </rPr>
          <t>QUALIFIER: This data point is an ESTIMATE produced by the UNESCO INSTITUTE FOR STATISTICS.</t>
        </r>
      </text>
    </comment>
    <comment ref="C29" authorId="0" shapeId="0" xr:uid="{00000000-0006-0000-0B00-000015000000}">
      <text>
        <r>
          <rPr>
            <sz val="10"/>
            <color rgb="FF333333"/>
            <rFont val="Calibri"/>
            <family val="2"/>
          </rPr>
          <t>QUALIFIER: This data point is an ESTIMATE produced by the UNESCO INSTITUTE FOR STATISTICS.</t>
        </r>
      </text>
    </comment>
    <comment ref="D29" authorId="0" shapeId="0" xr:uid="{00000000-0006-0000-0B00-000016000000}">
      <text>
        <r>
          <rPr>
            <sz val="10"/>
            <color rgb="FF333333"/>
            <rFont val="Calibri"/>
            <family val="2"/>
          </rPr>
          <t>QUALIFIER: This data point is an ESTIMATE produced by the UNESCO INSTITUTE FOR STATISTICS.</t>
        </r>
      </text>
    </comment>
    <comment ref="E29" authorId="0" shapeId="0" xr:uid="{00000000-0006-0000-0B00-000017000000}">
      <text>
        <r>
          <rPr>
            <sz val="10"/>
            <color rgb="FF333333"/>
            <rFont val="Calibri"/>
            <family val="2"/>
          </rPr>
          <t>QUALIFIER: This data point is an ESTIMATE produced by the UNESCO INSTITUTE FOR STATISTICS.</t>
        </r>
      </text>
    </comment>
    <comment ref="F29" authorId="0" shapeId="0" xr:uid="{00000000-0006-0000-0B00-000018000000}">
      <text>
        <r>
          <rPr>
            <sz val="10"/>
            <color rgb="FF333333"/>
            <rFont val="Calibri"/>
            <family val="2"/>
          </rPr>
          <t>QUALIFIER: This data point is an ESTIMATE produced by the UNESCO INSTITUTE FOR STATISTICS.</t>
        </r>
      </text>
    </comment>
    <comment ref="G29" authorId="0" shapeId="0" xr:uid="{00000000-0006-0000-0B00-000019000000}">
      <text>
        <r>
          <rPr>
            <sz val="10"/>
            <color rgb="FF333333"/>
            <rFont val="Calibri"/>
            <family val="2"/>
          </rPr>
          <t>QUALIFIER: This data point is an ESTIMATE produced by the UNESCO INSTITUTE FOR STATISTICS.</t>
        </r>
      </text>
    </comment>
    <comment ref="H29" authorId="0" shapeId="0" xr:uid="{00000000-0006-0000-0B00-00001A000000}">
      <text>
        <r>
          <rPr>
            <sz val="10"/>
            <color rgb="FF333333"/>
            <rFont val="Calibri"/>
            <family val="2"/>
          </rPr>
          <t>QUALIFIER: This data point is an ESTIMATE produced by the UNESCO INSTITUTE FOR STATISTICS.</t>
        </r>
      </text>
    </comment>
    <comment ref="I29" authorId="0" shapeId="0" xr:uid="{00000000-0006-0000-0B00-00001B000000}">
      <text>
        <r>
          <rPr>
            <sz val="10"/>
            <color rgb="FF333333"/>
            <rFont val="Calibri"/>
            <family val="2"/>
          </rPr>
          <t>QUALIFIER: This data point is an ESTIMATE produced by the UNESCO INSTITUTE FOR STATISTICS.</t>
        </r>
      </text>
    </comment>
    <comment ref="J29" authorId="0" shapeId="0" xr:uid="{00000000-0006-0000-0B00-00001C000000}">
      <text>
        <r>
          <rPr>
            <sz val="10"/>
            <color rgb="FF333333"/>
            <rFont val="Calibri"/>
            <family val="2"/>
          </rPr>
          <t>QUALIFIER: This data point is an ESTIMATE produced by the UNESCO INSTITUTE FOR STATISTICS.</t>
        </r>
      </text>
    </comment>
    <comment ref="K29" authorId="0" shapeId="0" xr:uid="{00000000-0006-0000-0B00-00001D000000}">
      <text>
        <r>
          <rPr>
            <sz val="10"/>
            <color rgb="FF333333"/>
            <rFont val="Calibri"/>
            <family val="2"/>
          </rPr>
          <t>QUALIFIER: This data point is an ESTIMATE produced by the UNESCO INSTITUTE FOR STATISTICS.</t>
        </r>
      </text>
    </comment>
    <comment ref="G30" authorId="0" shapeId="0" xr:uid="{00000000-0006-0000-0B00-00001E000000}">
      <text>
        <r>
          <rPr>
            <sz val="10"/>
            <color rgb="FF333333"/>
            <rFont val="Calibri"/>
            <family val="2"/>
          </rPr>
          <t>QUALIFIER: This data point is an ESTIMATE produced by the UNESCO INSTITUTE FOR STATISTICS.</t>
        </r>
      </text>
    </comment>
    <comment ref="G31" authorId="0" shapeId="0" xr:uid="{00000000-0006-0000-0B00-00001F000000}">
      <text>
        <r>
          <rPr>
            <sz val="10"/>
            <color rgb="FF333333"/>
            <rFont val="Calibri"/>
            <family val="2"/>
          </rPr>
          <t>QUALIFIER: This data point is an ESTIMATE produced by the UNESCO INSTITUTE FOR STATISTICS.</t>
        </r>
      </text>
    </comment>
    <comment ref="J31" authorId="0" shapeId="0" xr:uid="{00000000-0006-0000-0B00-000020000000}">
      <text>
        <r>
          <rPr>
            <sz val="10"/>
            <color rgb="FF333333"/>
            <rFont val="Calibri"/>
            <family val="2"/>
          </rPr>
          <t>QUALIFIER: This data point is an ESTIMATE produced by the UNESCO INSTITUTE FOR STATISTICS.</t>
        </r>
      </text>
    </comment>
    <comment ref="I33" authorId="0" shapeId="0" xr:uid="{00000000-0006-0000-0B00-000021000000}">
      <text>
        <r>
          <rPr>
            <sz val="10"/>
            <color rgb="FF333333"/>
            <rFont val="Calibri"/>
            <family val="2"/>
          </rPr>
          <t>QUALIFIER: This data point is a NATIONAL ESTIMATE.</t>
        </r>
      </text>
    </comment>
    <comment ref="J33" authorId="0" shapeId="0" xr:uid="{00000000-0006-0000-0B00-000022000000}">
      <text>
        <r>
          <rPr>
            <sz val="10"/>
            <color rgb="FF333333"/>
            <rFont val="Calibri"/>
            <family val="2"/>
          </rPr>
          <t>QUALIFIER: This data point is a NATIONAL ESTIMATE.</t>
        </r>
      </text>
    </comment>
    <comment ref="K33" authorId="0" shapeId="0" xr:uid="{00000000-0006-0000-0B00-000023000000}">
      <text>
        <r>
          <rPr>
            <sz val="10"/>
            <color rgb="FF333333"/>
            <rFont val="Calibri"/>
            <family val="2"/>
          </rPr>
          <t>QUALIFIER: This data point is a NATIONAL ESTIMATE.</t>
        </r>
      </text>
    </comment>
    <comment ref="C35" authorId="0" shapeId="0" xr:uid="{00000000-0006-0000-0B00-000024000000}">
      <text>
        <r>
          <rPr>
            <sz val="10"/>
            <color rgb="FF333333"/>
            <rFont val="Calibri"/>
            <family val="2"/>
          </rPr>
          <t>MAGNITUDE: The value will be 0, and should be treated as NIL.</t>
        </r>
      </text>
    </comment>
    <comment ref="D35" authorId="0" shapeId="0" xr:uid="{00000000-0006-0000-0B00-000025000000}">
      <text>
        <r>
          <rPr>
            <sz val="10"/>
            <color rgb="FF333333"/>
            <rFont val="Calibri"/>
            <family val="2"/>
          </rPr>
          <t>MAGNITUDE: The value will be 0, and should be treated as NIL.</t>
        </r>
      </text>
    </comment>
    <comment ref="E35" authorId="0" shapeId="0" xr:uid="{00000000-0006-0000-0B00-000026000000}">
      <text>
        <r>
          <rPr>
            <sz val="10"/>
            <color rgb="FF333333"/>
            <rFont val="Calibri"/>
            <family val="2"/>
          </rPr>
          <t>MAGNITUDE: The value will be 0, and should be treated as NIL.</t>
        </r>
      </text>
    </comment>
    <comment ref="F35" authorId="0" shapeId="0" xr:uid="{00000000-0006-0000-0B00-000027000000}">
      <text>
        <r>
          <rPr>
            <sz val="10"/>
            <color rgb="FF333333"/>
            <rFont val="Calibri"/>
            <family val="2"/>
          </rPr>
          <t>MAGNITUDE: The value will be 0, and should be treated as NIL. QUALIFIER: This data point is an ESTIMATE produced by the UNESCO INSTITUTE FOR STATISTICS.</t>
        </r>
      </text>
    </comment>
    <comment ref="E42" authorId="0" shapeId="0" xr:uid="{00000000-0006-0000-0B00-000028000000}">
      <text>
        <r>
          <rPr>
            <sz val="10"/>
            <color rgb="FF333333"/>
            <rFont val="Calibri"/>
            <family val="2"/>
          </rPr>
          <t>QUALIFIER: This data point is an ESTIMATE produced by the UNESCO INSTITUTE FOR STATISTICS.</t>
        </r>
      </text>
    </comment>
    <comment ref="G42" authorId="0" shapeId="0" xr:uid="{00000000-0006-0000-0B00-000029000000}">
      <text>
        <r>
          <rPr>
            <sz val="10"/>
            <color rgb="FF333333"/>
            <rFont val="Calibri"/>
            <family val="2"/>
          </rPr>
          <t>QUALIFIER: This data point is an ESTIMATE produced by the UNESCO INSTITUTE FOR STATISTICS.</t>
        </r>
      </text>
    </comment>
    <comment ref="H42" authorId="0" shapeId="0" xr:uid="{00000000-0006-0000-0B00-00002A000000}">
      <text>
        <r>
          <rPr>
            <sz val="10"/>
            <color rgb="FF333333"/>
            <rFont val="Calibri"/>
            <family val="2"/>
          </rPr>
          <t>QUALIFIER: This data point is an ESTIMATE produced by the UNESCO INSTITUTE FOR STATISTICS.</t>
        </r>
      </text>
    </comment>
    <comment ref="I42" authorId="0" shapeId="0" xr:uid="{00000000-0006-0000-0B00-00002B000000}">
      <text>
        <r>
          <rPr>
            <sz val="10"/>
            <color rgb="FF333333"/>
            <rFont val="Calibri"/>
            <family val="2"/>
          </rPr>
          <t>QUALIFIER: This data point is an ESTIMATE produced by the UNESCO INSTITUTE FOR STATISTICS.</t>
        </r>
      </text>
    </comment>
    <comment ref="J42" authorId="0" shapeId="0" xr:uid="{00000000-0006-0000-0B00-00002C000000}">
      <text>
        <r>
          <rPr>
            <sz val="10"/>
            <color rgb="FF333333"/>
            <rFont val="Calibri"/>
            <family val="2"/>
          </rPr>
          <t>QUALIFIER: This data point is an ESTIMATE produced by the UNESCO INSTITUTE FOR STATISTICS.</t>
        </r>
      </text>
    </comment>
    <comment ref="K42" authorId="0" shapeId="0" xr:uid="{00000000-0006-0000-0B00-00002D000000}">
      <text>
        <r>
          <rPr>
            <sz val="10"/>
            <color rgb="FF333333"/>
            <rFont val="Calibri"/>
            <family val="2"/>
          </rPr>
          <t>QUALIFIER: This data point is an ESTIMATE produced by the UNESCO INSTITUTE FOR STATISTICS.</t>
        </r>
      </text>
    </comment>
    <comment ref="C48" authorId="0" shapeId="0" xr:uid="{00000000-0006-0000-0B00-00002E000000}">
      <text>
        <r>
          <rPr>
            <sz val="10"/>
            <color rgb="FF333333"/>
            <rFont val="Calibri"/>
            <family val="2"/>
          </rPr>
          <t>QUALIFIER: This data point is a NATIONAL ESTIMATE.</t>
        </r>
      </text>
    </comment>
    <comment ref="D48" authorId="0" shapeId="0" xr:uid="{00000000-0006-0000-0B00-00002F000000}">
      <text>
        <r>
          <rPr>
            <sz val="10"/>
            <color rgb="FF333333"/>
            <rFont val="Calibri"/>
            <family val="2"/>
          </rPr>
          <t>QUALIFIER: This data point is a NATIONAL ESTIMATE.</t>
        </r>
      </text>
    </comment>
    <comment ref="E48" authorId="0" shapeId="0" xr:uid="{00000000-0006-0000-0B00-000030000000}">
      <text>
        <r>
          <rPr>
            <sz val="10"/>
            <color rgb="FF333333"/>
            <rFont val="Calibri"/>
            <family val="2"/>
          </rPr>
          <t>QUALIFIER: This data point is a NATIONAL ESTIMATE.</t>
        </r>
      </text>
    </comment>
    <comment ref="F48" authorId="0" shapeId="0" xr:uid="{00000000-0006-0000-0B00-000031000000}">
      <text>
        <r>
          <rPr>
            <sz val="10"/>
            <color rgb="FF333333"/>
            <rFont val="Calibri"/>
            <family val="2"/>
          </rPr>
          <t>QUALIFIER: This data point is a NATIONAL ESTIMATE.</t>
        </r>
      </text>
    </comment>
    <comment ref="G48" authorId="0" shapeId="0" xr:uid="{00000000-0006-0000-0B00-000032000000}">
      <text>
        <r>
          <rPr>
            <sz val="10"/>
            <color rgb="FF333333"/>
            <rFont val="Calibri"/>
            <family val="2"/>
          </rPr>
          <t>QUALIFIER: This data point is a NATIONAL ESTIMATE.</t>
        </r>
      </text>
    </comment>
    <comment ref="H48" authorId="0" shapeId="0" xr:uid="{00000000-0006-0000-0B00-000033000000}">
      <text>
        <r>
          <rPr>
            <sz val="10"/>
            <color rgb="FF333333"/>
            <rFont val="Calibri"/>
            <family val="2"/>
          </rPr>
          <t>QUALIFIER: This data point is a NATIONAL ESTIMATE.</t>
        </r>
      </text>
    </comment>
    <comment ref="I48" authorId="0" shapeId="0" xr:uid="{00000000-0006-0000-0B00-000034000000}">
      <text>
        <r>
          <rPr>
            <sz val="10"/>
            <color rgb="FF333333"/>
            <rFont val="Calibri"/>
            <family val="2"/>
          </rPr>
          <t>QUALIFIER: This data point is a NATIONAL ESTIMATE.</t>
        </r>
      </text>
    </comment>
    <comment ref="J48" authorId="0" shapeId="0" xr:uid="{00000000-0006-0000-0B00-000035000000}">
      <text>
        <r>
          <rPr>
            <sz val="10"/>
            <color rgb="FF333333"/>
            <rFont val="Calibri"/>
            <family val="2"/>
          </rPr>
          <t>QUALIFIER: This data point is a NATIONAL ESTIMATE.</t>
        </r>
      </text>
    </comment>
    <comment ref="K48" authorId="0" shapeId="0" xr:uid="{00000000-0006-0000-0B00-000036000000}">
      <text>
        <r>
          <rPr>
            <sz val="10"/>
            <color rgb="FF333333"/>
            <rFont val="Calibri"/>
            <family val="2"/>
          </rPr>
          <t>QUALIFIER: This data point is a NATIONAL ESTIMATE.</t>
        </r>
      </text>
    </comment>
    <comment ref="C52" authorId="0" shapeId="0" xr:uid="{00000000-0006-0000-0B00-000037000000}">
      <text>
        <r>
          <rPr>
            <sz val="10"/>
            <color rgb="FF333333"/>
            <rFont val="Calibri"/>
            <family val="2"/>
          </rPr>
          <t>MAGNITUDE: The value will be 0. This data point is NOT APPLICABLE for the submitting nation.</t>
        </r>
      </text>
    </comment>
    <comment ref="D52" authorId="0" shapeId="0" xr:uid="{00000000-0006-0000-0B00-000038000000}">
      <text>
        <r>
          <rPr>
            <sz val="10"/>
            <color rgb="FF333333"/>
            <rFont val="Calibri"/>
            <family val="2"/>
          </rPr>
          <t>MAGNITUDE: The value will be 0. This data point is NOT APPLICABLE for the submitting nation.</t>
        </r>
      </text>
    </comment>
    <comment ref="E52" authorId="0" shapeId="0" xr:uid="{00000000-0006-0000-0B00-000039000000}">
      <text>
        <r>
          <rPr>
            <sz val="10"/>
            <color rgb="FF333333"/>
            <rFont val="Calibri"/>
            <family val="2"/>
          </rPr>
          <t>MAGNITUDE: The value will be 0. This data point is NOT APPLICABLE for the submitting nation.</t>
        </r>
      </text>
    </comment>
    <comment ref="F52" authorId="0" shapeId="0" xr:uid="{00000000-0006-0000-0B00-00003A000000}">
      <text>
        <r>
          <rPr>
            <sz val="10"/>
            <color rgb="FF333333"/>
            <rFont val="Calibri"/>
            <family val="2"/>
          </rPr>
          <t>MAGNITUDE: The value will be 0. This data point is NOT APPLICABLE for the submitting nation.</t>
        </r>
      </text>
    </comment>
    <comment ref="G52" authorId="0" shapeId="0" xr:uid="{00000000-0006-0000-0B00-00003B000000}">
      <text>
        <r>
          <rPr>
            <sz val="10"/>
            <color rgb="FF333333"/>
            <rFont val="Calibri"/>
            <family val="2"/>
          </rPr>
          <t>MAGNITUDE: The value will be 0. This data point is NOT APPLICABLE for the submitting nation.</t>
        </r>
      </text>
    </comment>
    <comment ref="H52" authorId="0" shapeId="0" xr:uid="{00000000-0006-0000-0B00-00003C000000}">
      <text>
        <r>
          <rPr>
            <sz val="10"/>
            <color rgb="FF333333"/>
            <rFont val="Calibri"/>
            <family val="2"/>
          </rPr>
          <t>MAGNITUDE: The value will be 0. This data point is NOT APPLICABLE for the submitting nation.</t>
        </r>
      </text>
    </comment>
    <comment ref="I52" authorId="0" shapeId="0" xr:uid="{00000000-0006-0000-0B00-00003D000000}">
      <text>
        <r>
          <rPr>
            <sz val="10"/>
            <color rgb="FF333333"/>
            <rFont val="Calibri"/>
            <family val="2"/>
          </rPr>
          <t>MAGNITUDE: The value will be 0. This data point is NOT APPLICABLE for the submitting nation.</t>
        </r>
      </text>
    </comment>
    <comment ref="J52" authorId="0" shapeId="0" xr:uid="{00000000-0006-0000-0B00-00003E000000}">
      <text>
        <r>
          <rPr>
            <sz val="10"/>
            <color rgb="FF333333"/>
            <rFont val="Calibri"/>
            <family val="2"/>
          </rPr>
          <t>MAGNITUDE: The value will be 0. This data point is NOT APPLICABLE for the submitting nation.</t>
        </r>
      </text>
    </comment>
    <comment ref="K52" authorId="0" shapeId="0" xr:uid="{00000000-0006-0000-0B00-00003F000000}">
      <text>
        <r>
          <rPr>
            <sz val="10"/>
            <color rgb="FF333333"/>
            <rFont val="Calibri"/>
            <family val="2"/>
          </rPr>
          <t>MAGNITUDE: The value will be 0. This data point is NOT APPLICABLE for the submitting nation.</t>
        </r>
      </text>
    </comment>
    <comment ref="L52" authorId="0" shapeId="0" xr:uid="{00000000-0006-0000-0B00-000040000000}">
      <text>
        <r>
          <rPr>
            <sz val="10"/>
            <color rgb="FF333333"/>
            <rFont val="Calibri"/>
            <family val="2"/>
          </rPr>
          <t>MAGNITUDE: The value will be 0. This data point is NOT APPLICABLE for the submitting nation.</t>
        </r>
      </text>
    </comment>
    <comment ref="M52" authorId="0" shapeId="0" xr:uid="{00000000-0006-0000-0B00-000041000000}">
      <text>
        <r>
          <rPr>
            <sz val="10"/>
            <color rgb="FF333333"/>
            <rFont val="Calibri"/>
            <family val="2"/>
          </rPr>
          <t>MAGNITUDE: The value will be 0. This data point is NOT APPLICABLE for the submitting nation.</t>
        </r>
      </text>
    </comment>
    <comment ref="C55" authorId="0" shapeId="0" xr:uid="{00000000-0006-0000-0B00-000042000000}">
      <text>
        <r>
          <rPr>
            <sz val="10"/>
            <color rgb="FF333333"/>
            <rFont val="Calibri"/>
            <family val="2"/>
          </rPr>
          <t>QUALIFIER: This data point is an ESTIMATE produced by the UNESCO INSTITUTE FOR STATISTICS.</t>
        </r>
      </text>
    </comment>
    <comment ref="D55" authorId="0" shapeId="0" xr:uid="{00000000-0006-0000-0B00-000043000000}">
      <text>
        <r>
          <rPr>
            <sz val="10"/>
            <color rgb="FF333333"/>
            <rFont val="Calibri"/>
            <family val="2"/>
          </rPr>
          <t>QUALIFIER: This data point is an ESTIMATE produced by the UNESCO INSTITUTE FOR STATISTICS.</t>
        </r>
      </text>
    </comment>
    <comment ref="E55" authorId="0" shapeId="0" xr:uid="{00000000-0006-0000-0B00-000044000000}">
      <text>
        <r>
          <rPr>
            <sz val="10"/>
            <color rgb="FF333333"/>
            <rFont val="Calibri"/>
            <family val="2"/>
          </rPr>
          <t>QUALIFIER: This data point is a NATIONAL ESTIMATE.</t>
        </r>
      </text>
    </comment>
    <comment ref="F55" authorId="0" shapeId="0" xr:uid="{00000000-0006-0000-0B00-000045000000}">
      <text>
        <r>
          <rPr>
            <sz val="10"/>
            <color rgb="FF333333"/>
            <rFont val="Calibri"/>
            <family val="2"/>
          </rPr>
          <t>QUALIFIER: This data point is an ESTIMATE produced by the UNESCO INSTITUTE FOR STATISTICS.</t>
        </r>
      </text>
    </comment>
    <comment ref="G55" authorId="0" shapeId="0" xr:uid="{00000000-0006-0000-0B00-000046000000}">
      <text>
        <r>
          <rPr>
            <sz val="10"/>
            <color rgb="FF333333"/>
            <rFont val="Calibri"/>
            <family val="2"/>
          </rPr>
          <t>QUALIFIER: This data point is a NATIONAL ESTIMATE.</t>
        </r>
      </text>
    </comment>
    <comment ref="H55" authorId="0" shapeId="0" xr:uid="{00000000-0006-0000-0B00-000047000000}">
      <text>
        <r>
          <rPr>
            <sz val="10"/>
            <color rgb="FF333333"/>
            <rFont val="Calibri"/>
            <family val="2"/>
          </rPr>
          <t>QUALIFIER: This data point is a NATIONAL ESTIMATE.</t>
        </r>
      </text>
    </comment>
    <comment ref="I55" authorId="0" shapeId="0" xr:uid="{00000000-0006-0000-0B00-000048000000}">
      <text>
        <r>
          <rPr>
            <sz val="10"/>
            <color rgb="FF333333"/>
            <rFont val="Calibri"/>
            <family val="2"/>
          </rPr>
          <t>QUALIFIER: This data point is a NATIONAL ESTIMATE.</t>
        </r>
      </text>
    </comment>
    <comment ref="J55" authorId="0" shapeId="0" xr:uid="{00000000-0006-0000-0B00-000049000000}">
      <text>
        <r>
          <rPr>
            <sz val="10"/>
            <color rgb="FF333333"/>
            <rFont val="Calibri"/>
            <family val="2"/>
          </rPr>
          <t>QUALIFIER: This data point is a NATIONAL ESTIMATE.</t>
        </r>
      </text>
    </comment>
    <comment ref="K55" authorId="0" shapeId="0" xr:uid="{00000000-0006-0000-0B00-00004A000000}">
      <text>
        <r>
          <rPr>
            <sz val="10"/>
            <color rgb="FF333333"/>
            <rFont val="Calibri"/>
            <family val="2"/>
          </rPr>
          <t>QUALIFIER: This data point is a NATIONAL ESTIMATE.</t>
        </r>
      </text>
    </comment>
    <comment ref="C57" authorId="0" shapeId="0" xr:uid="{00000000-0006-0000-0B00-00004B000000}">
      <text>
        <r>
          <rPr>
            <sz val="10"/>
            <color rgb="FF333333"/>
            <rFont val="Calibri"/>
            <family val="2"/>
          </rPr>
          <t>QUALIFIER: This data point is a NATIONAL ESTIMATE.</t>
        </r>
      </text>
    </comment>
    <comment ref="D57" authorId="0" shapeId="0" xr:uid="{00000000-0006-0000-0B00-00004C000000}">
      <text>
        <r>
          <rPr>
            <sz val="10"/>
            <color rgb="FF333333"/>
            <rFont val="Calibri"/>
            <family val="2"/>
          </rPr>
          <t>QUALIFIER: This data point is a NATIONAL ESTIMATE.</t>
        </r>
      </text>
    </comment>
    <comment ref="E57" authorId="0" shapeId="0" xr:uid="{00000000-0006-0000-0B00-00004D000000}">
      <text>
        <r>
          <rPr>
            <sz val="10"/>
            <color rgb="FF333333"/>
            <rFont val="Calibri"/>
            <family val="2"/>
          </rPr>
          <t>QUALIFIER: This data point is a NATIONAL ESTIMATE.</t>
        </r>
      </text>
    </comment>
    <comment ref="F57" authorId="0" shapeId="0" xr:uid="{00000000-0006-0000-0B00-00004E000000}">
      <text>
        <r>
          <rPr>
            <sz val="10"/>
            <color rgb="FF333333"/>
            <rFont val="Calibri"/>
            <family val="2"/>
          </rPr>
          <t>QUALIFIER: This data point is a NATIONAL ESTIMATE.</t>
        </r>
      </text>
    </comment>
    <comment ref="G57" authorId="0" shapeId="0" xr:uid="{00000000-0006-0000-0B00-00004F000000}">
      <text>
        <r>
          <rPr>
            <sz val="10"/>
            <color rgb="FF333333"/>
            <rFont val="Calibri"/>
            <family val="2"/>
          </rPr>
          <t>QUALIFIER: This data point is a NATIONAL ESTIMATE.</t>
        </r>
      </text>
    </comment>
    <comment ref="H57" authorId="0" shapeId="0" xr:uid="{00000000-0006-0000-0B00-000050000000}">
      <text>
        <r>
          <rPr>
            <sz val="10"/>
            <color rgb="FF333333"/>
            <rFont val="Calibri"/>
            <family val="2"/>
          </rPr>
          <t>QUALIFIER: This data point is a NATIONAL ESTIMATE.</t>
        </r>
      </text>
    </comment>
    <comment ref="I57" authorId="0" shapeId="0" xr:uid="{00000000-0006-0000-0B00-000051000000}">
      <text>
        <r>
          <rPr>
            <sz val="10"/>
            <color rgb="FF333333"/>
            <rFont val="Calibri"/>
            <family val="2"/>
          </rPr>
          <t>QUALIFIER: This data point is a NATIONAL ESTIMATE.</t>
        </r>
      </text>
    </comment>
    <comment ref="J57" authorId="0" shapeId="0" xr:uid="{00000000-0006-0000-0B00-000052000000}">
      <text>
        <r>
          <rPr>
            <sz val="10"/>
            <color rgb="FF333333"/>
            <rFont val="Calibri"/>
            <family val="2"/>
          </rPr>
          <t>QUALIFIER: This data point is a NATIONAL ESTIMATE.</t>
        </r>
      </text>
    </comment>
    <comment ref="K57" authorId="0" shapeId="0" xr:uid="{00000000-0006-0000-0B00-000053000000}">
      <text>
        <r>
          <rPr>
            <sz val="10"/>
            <color rgb="FF333333"/>
            <rFont val="Calibri"/>
            <family val="2"/>
          </rPr>
          <t>QUALIFIER: This data point is a NATIONAL ESTIMATE.</t>
        </r>
      </text>
    </comment>
    <comment ref="C58" authorId="0" shapeId="0" xr:uid="{00000000-0006-0000-0B00-000054000000}">
      <text>
        <r>
          <rPr>
            <sz val="10"/>
            <color rgb="FF333333"/>
            <rFont val="Calibri"/>
            <family val="2"/>
          </rPr>
          <t>QUALIFIER: This data point is a NATIONAL ESTIMATE.</t>
        </r>
      </text>
    </comment>
    <comment ref="D58" authorId="0" shapeId="0" xr:uid="{00000000-0006-0000-0B00-000055000000}">
      <text>
        <r>
          <rPr>
            <sz val="10"/>
            <color rgb="FF333333"/>
            <rFont val="Calibri"/>
            <family val="2"/>
          </rPr>
          <t>QUALIFIER: This data point is a NATIONAL ESTIMATE.</t>
        </r>
      </text>
    </comment>
    <comment ref="E58" authorId="0" shapeId="0" xr:uid="{00000000-0006-0000-0B00-000056000000}">
      <text>
        <r>
          <rPr>
            <sz val="10"/>
            <color rgb="FF333333"/>
            <rFont val="Calibri"/>
            <family val="2"/>
          </rPr>
          <t>QUALIFIER: This data point is a NATIONAL ESTIMATE.</t>
        </r>
      </text>
    </comment>
    <comment ref="G58" authorId="0" shapeId="0" xr:uid="{00000000-0006-0000-0B00-000057000000}">
      <text>
        <r>
          <rPr>
            <sz val="10"/>
            <color rgb="FF333333"/>
            <rFont val="Calibri"/>
            <family val="2"/>
          </rPr>
          <t>QUALIFIER: This data point is a NATIONAL ESTIMATE.</t>
        </r>
      </text>
    </comment>
    <comment ref="H58" authorId="0" shapeId="0" xr:uid="{00000000-0006-0000-0B00-000058000000}">
      <text>
        <r>
          <rPr>
            <sz val="10"/>
            <color rgb="FF333333"/>
            <rFont val="Calibri"/>
            <family val="2"/>
          </rPr>
          <t>QUALIFIER: This data point is a NATIONAL ESTIMATE.</t>
        </r>
      </text>
    </comment>
    <comment ref="I58" authorId="0" shapeId="0" xr:uid="{00000000-0006-0000-0B00-000059000000}">
      <text>
        <r>
          <rPr>
            <sz val="10"/>
            <color rgb="FF333333"/>
            <rFont val="Calibri"/>
            <family val="2"/>
          </rPr>
          <t>QUALIFIER: This data point is a NATIONAL ESTIMATE.</t>
        </r>
      </text>
    </comment>
    <comment ref="K58" authorId="0" shapeId="0" xr:uid="{00000000-0006-0000-0B00-00005A000000}">
      <text>
        <r>
          <rPr>
            <sz val="10"/>
            <color rgb="FF333333"/>
            <rFont val="Calibri"/>
            <family val="2"/>
          </rPr>
          <t>QUALIFIER: This data point is a NATIONAL ESTIMATE.</t>
        </r>
      </text>
    </comment>
    <comment ref="C59" authorId="0" shapeId="0" xr:uid="{00000000-0006-0000-0B00-00005B000000}">
      <text>
        <r>
          <rPr>
            <sz val="10"/>
            <color rgb="FF333333"/>
            <rFont val="Calibri"/>
            <family val="2"/>
          </rPr>
          <t>QUALIFIER: This data point is a NATIONAL ESTIMATE.</t>
        </r>
      </text>
    </comment>
    <comment ref="D59" authorId="0" shapeId="0" xr:uid="{00000000-0006-0000-0B00-00005C000000}">
      <text>
        <r>
          <rPr>
            <sz val="10"/>
            <color rgb="FF333333"/>
            <rFont val="Calibri"/>
            <family val="2"/>
          </rPr>
          <t>QUALIFIER: This data point is a NATIONAL ESTIMATE.</t>
        </r>
      </text>
    </comment>
    <comment ref="E59" authorId="0" shapeId="0" xr:uid="{00000000-0006-0000-0B00-00005D000000}">
      <text>
        <r>
          <rPr>
            <sz val="10"/>
            <color rgb="FF333333"/>
            <rFont val="Calibri"/>
            <family val="2"/>
          </rPr>
          <t>QUALIFIER: This data point is a NATIONAL ESTIMATE.</t>
        </r>
      </text>
    </comment>
    <comment ref="F59" authorId="0" shapeId="0" xr:uid="{00000000-0006-0000-0B00-00005E000000}">
      <text>
        <r>
          <rPr>
            <sz val="10"/>
            <color rgb="FF333333"/>
            <rFont val="Calibri"/>
            <family val="2"/>
          </rPr>
          <t>QUALIFIER: This data point is a NATIONAL ESTIMATE.</t>
        </r>
      </text>
    </comment>
    <comment ref="G59" authorId="0" shapeId="0" xr:uid="{00000000-0006-0000-0B00-00005F000000}">
      <text>
        <r>
          <rPr>
            <sz val="10"/>
            <color rgb="FF333333"/>
            <rFont val="Calibri"/>
            <family val="2"/>
          </rPr>
          <t>QUALIFIER: This data point is a NATIONAL ESTIMATE.</t>
        </r>
      </text>
    </comment>
    <comment ref="H59" authorId="0" shapeId="0" xr:uid="{00000000-0006-0000-0B00-000060000000}">
      <text>
        <r>
          <rPr>
            <sz val="10"/>
            <color rgb="FF333333"/>
            <rFont val="Calibri"/>
            <family val="2"/>
          </rPr>
          <t>QUALIFIER: This data point is a NATIONAL ESTIMATE.</t>
        </r>
      </text>
    </comment>
    <comment ref="I59" authorId="0" shapeId="0" xr:uid="{00000000-0006-0000-0B00-000061000000}">
      <text>
        <r>
          <rPr>
            <sz val="10"/>
            <color rgb="FF333333"/>
            <rFont val="Calibri"/>
            <family val="2"/>
          </rPr>
          <t>QUALIFIER: This data point is a NATIONAL ESTIMATE.</t>
        </r>
      </text>
    </comment>
    <comment ref="J59" authorId="0" shapeId="0" xr:uid="{00000000-0006-0000-0B00-000062000000}">
      <text>
        <r>
          <rPr>
            <sz val="10"/>
            <color rgb="FF333333"/>
            <rFont val="Calibri"/>
            <family val="2"/>
          </rPr>
          <t>QUALIFIER: This data point is a NATIONAL ESTIMATE.</t>
        </r>
      </text>
    </comment>
    <comment ref="K59" authorId="0" shapeId="0" xr:uid="{00000000-0006-0000-0B00-000063000000}">
      <text>
        <r>
          <rPr>
            <sz val="10"/>
            <color rgb="FF333333"/>
            <rFont val="Calibri"/>
            <family val="2"/>
          </rPr>
          <t>QUALIFIER: This data point is a NATIONAL ESTIMATE.</t>
        </r>
      </text>
    </comment>
    <comment ref="E64" authorId="0" shapeId="0" xr:uid="{00000000-0006-0000-0B00-000064000000}">
      <text>
        <r>
          <rPr>
            <sz val="10"/>
            <color rgb="FF333333"/>
            <rFont val="Calibri"/>
            <family val="2"/>
          </rPr>
          <t>QUALIFIER: This data point is an ESTIMATE produced by the UNESCO INSTITUTE FOR STATISTICS.</t>
        </r>
      </text>
    </comment>
    <comment ref="C68" authorId="0" shapeId="0" xr:uid="{00000000-0006-0000-0B00-000065000000}">
      <text>
        <r>
          <rPr>
            <sz val="10"/>
            <color rgb="FF333333"/>
            <rFont val="Calibri"/>
            <family val="2"/>
          </rPr>
          <t>QUALIFIER: This data point is a NATIONAL ESTIMATE.</t>
        </r>
      </text>
    </comment>
    <comment ref="D68" authorId="0" shapeId="0" xr:uid="{00000000-0006-0000-0B00-000066000000}">
      <text>
        <r>
          <rPr>
            <sz val="10"/>
            <color rgb="FF333333"/>
            <rFont val="Calibri"/>
            <family val="2"/>
          </rPr>
          <t>QUALIFIER: This data point is a NATIONAL ESTIMATE.</t>
        </r>
      </text>
    </comment>
    <comment ref="E68" authorId="0" shapeId="0" xr:uid="{00000000-0006-0000-0B00-000067000000}">
      <text>
        <r>
          <rPr>
            <sz val="10"/>
            <color rgb="FF333333"/>
            <rFont val="Calibri"/>
            <family val="2"/>
          </rPr>
          <t>QUALIFIER: This data point is a NATIONAL ESTIMATE.</t>
        </r>
      </text>
    </comment>
    <comment ref="F68" authorId="0" shapeId="0" xr:uid="{00000000-0006-0000-0B00-000068000000}">
      <text>
        <r>
          <rPr>
            <sz val="10"/>
            <color rgb="FF333333"/>
            <rFont val="Calibri"/>
            <family val="2"/>
          </rPr>
          <t>QUALIFIER: This data point is a NATIONAL ESTIMATE.</t>
        </r>
      </text>
    </comment>
    <comment ref="G68" authorId="0" shapeId="0" xr:uid="{00000000-0006-0000-0B00-000069000000}">
      <text>
        <r>
          <rPr>
            <sz val="10"/>
            <color rgb="FF333333"/>
            <rFont val="Calibri"/>
            <family val="2"/>
          </rPr>
          <t>QUALIFIER: This data point is a NATIONAL ESTIMATE.</t>
        </r>
      </text>
    </comment>
    <comment ref="H68" authorId="0" shapeId="0" xr:uid="{00000000-0006-0000-0B00-00006A000000}">
      <text>
        <r>
          <rPr>
            <sz val="10"/>
            <color rgb="FF333333"/>
            <rFont val="Calibri"/>
            <family val="2"/>
          </rPr>
          <t>QUALIFIER: This data point is a NATIONAL ESTIMATE.</t>
        </r>
      </text>
    </comment>
    <comment ref="I68" authorId="0" shapeId="0" xr:uid="{00000000-0006-0000-0B00-00006B000000}">
      <text>
        <r>
          <rPr>
            <sz val="10"/>
            <color rgb="FF333333"/>
            <rFont val="Calibri"/>
            <family val="2"/>
          </rPr>
          <t>QUALIFIER: This data point is a NATIONAL ESTIMATE.</t>
        </r>
      </text>
    </comment>
    <comment ref="J68" authorId="0" shapeId="0" xr:uid="{00000000-0006-0000-0B00-00006C000000}">
      <text>
        <r>
          <rPr>
            <sz val="10"/>
            <color rgb="FF333333"/>
            <rFont val="Calibri"/>
            <family val="2"/>
          </rPr>
          <t>QUALIFIER: This data point is a NATIONAL ESTIMATE.</t>
        </r>
      </text>
    </comment>
    <comment ref="K68" authorId="0" shapeId="0" xr:uid="{00000000-0006-0000-0B00-00006D000000}">
      <text>
        <r>
          <rPr>
            <sz val="10"/>
            <color rgb="FF333333"/>
            <rFont val="Calibri"/>
            <family val="2"/>
          </rPr>
          <t>QUALIFIER: This data point is a NATIONAL ESTIMATE.</t>
        </r>
      </text>
    </comment>
    <comment ref="L68" authorId="0" shapeId="0" xr:uid="{00000000-0006-0000-0B00-00006E000000}">
      <text>
        <r>
          <rPr>
            <sz val="10"/>
            <color rgb="FF333333"/>
            <rFont val="Calibri"/>
            <family val="2"/>
          </rPr>
          <t>QUALIFIER: This data point is a NATIONAL ESTIMATE.</t>
        </r>
      </text>
    </comment>
    <comment ref="D70" authorId="0" shapeId="0" xr:uid="{00000000-0006-0000-0B00-00006F000000}">
      <text>
        <r>
          <rPr>
            <sz val="10"/>
            <color rgb="FF333333"/>
            <rFont val="Calibri"/>
            <family val="2"/>
          </rPr>
          <t>QUALIFIER: This data point is an ESTIMATE produced by the UNESCO INSTITUTE FOR STATISTICS.</t>
        </r>
      </text>
    </comment>
    <comment ref="F70" authorId="0" shapeId="0" xr:uid="{00000000-0006-0000-0B00-000070000000}">
      <text>
        <r>
          <rPr>
            <sz val="10"/>
            <color rgb="FF333333"/>
            <rFont val="Calibri"/>
            <family val="2"/>
          </rPr>
          <t>QUALIFIER: This data point is an ESTIMATE produced by the UNESCO INSTITUTE FOR STATISTICS.</t>
        </r>
      </text>
    </comment>
    <comment ref="G70" authorId="0" shapeId="0" xr:uid="{00000000-0006-0000-0B00-000071000000}">
      <text>
        <r>
          <rPr>
            <sz val="10"/>
            <color rgb="FF333333"/>
            <rFont val="Calibri"/>
            <family val="2"/>
          </rPr>
          <t>QUALIFIER: This data point is an ESTIMATE produced by the UNESCO INSTITUTE FOR STATISTICS.</t>
        </r>
      </text>
    </comment>
    <comment ref="H70" authorId="0" shapeId="0" xr:uid="{00000000-0006-0000-0B00-000072000000}">
      <text>
        <r>
          <rPr>
            <sz val="10"/>
            <color rgb="FF333333"/>
            <rFont val="Calibri"/>
            <family val="2"/>
          </rPr>
          <t>QUALIFIER: This data point is an ESTIMATE produced by the UNESCO INSTITUTE FOR STATISTICS.</t>
        </r>
      </text>
    </comment>
    <comment ref="I70" authorId="0" shapeId="0" xr:uid="{00000000-0006-0000-0B00-000073000000}">
      <text>
        <r>
          <rPr>
            <sz val="10"/>
            <color rgb="FF333333"/>
            <rFont val="Calibri"/>
            <family val="2"/>
          </rPr>
          <t>QUALIFIER: This data point is an ESTIMATE produced by the UNESCO INSTITUTE FOR STATISTICS.</t>
        </r>
      </text>
    </comment>
    <comment ref="C72" authorId="0" shapeId="0" xr:uid="{00000000-0006-0000-0B00-000074000000}">
      <text>
        <r>
          <rPr>
            <sz val="10"/>
            <color rgb="FF333333"/>
            <rFont val="Calibri"/>
            <family val="2"/>
          </rPr>
          <t>QUALIFIER: This data point is a NATIONAL ESTIMATE.</t>
        </r>
      </text>
    </comment>
    <comment ref="D72" authorId="0" shapeId="0" xr:uid="{00000000-0006-0000-0B00-000075000000}">
      <text>
        <r>
          <rPr>
            <sz val="10"/>
            <color rgb="FF333333"/>
            <rFont val="Calibri"/>
            <family val="2"/>
          </rPr>
          <t>QUALIFIER: This data point is a NATIONAL ESTIMATE.</t>
        </r>
      </text>
    </comment>
    <comment ref="E72" authorId="0" shapeId="0" xr:uid="{00000000-0006-0000-0B00-000076000000}">
      <text>
        <r>
          <rPr>
            <sz val="10"/>
            <color rgb="FF333333"/>
            <rFont val="Calibri"/>
            <family val="2"/>
          </rPr>
          <t>QUALIFIER: This data point is a NATIONAL ESTIMATE.</t>
        </r>
      </text>
    </comment>
    <comment ref="F72" authorId="0" shapeId="0" xr:uid="{00000000-0006-0000-0B00-000077000000}">
      <text>
        <r>
          <rPr>
            <sz val="10"/>
            <color rgb="FF333333"/>
            <rFont val="Calibri"/>
            <family val="2"/>
          </rPr>
          <t>QUALIFIER: This data point is a NATIONAL ESTIMATE.</t>
        </r>
      </text>
    </comment>
    <comment ref="G72" authorId="0" shapeId="0" xr:uid="{00000000-0006-0000-0B00-000078000000}">
      <text>
        <r>
          <rPr>
            <sz val="10"/>
            <color rgb="FF333333"/>
            <rFont val="Calibri"/>
            <family val="2"/>
          </rPr>
          <t>QUALIFIER: This data point is a NATIONAL ESTIMATE.</t>
        </r>
      </text>
    </comment>
    <comment ref="H72" authorId="0" shapeId="0" xr:uid="{00000000-0006-0000-0B00-000079000000}">
      <text>
        <r>
          <rPr>
            <sz val="10"/>
            <color rgb="FF333333"/>
            <rFont val="Calibri"/>
            <family val="2"/>
          </rPr>
          <t>QUALIFIER: This data point is a NATIONAL ESTIMATE.</t>
        </r>
      </text>
    </comment>
    <comment ref="I72" authorId="0" shapeId="0" xr:uid="{00000000-0006-0000-0B00-00007A000000}">
      <text>
        <r>
          <rPr>
            <sz val="10"/>
            <color rgb="FF333333"/>
            <rFont val="Calibri"/>
            <family val="2"/>
          </rPr>
          <t>QUALIFIER: This data point is a NATIONAL ESTIMATE.</t>
        </r>
      </text>
    </comment>
    <comment ref="J72" authorId="0" shapeId="0" xr:uid="{00000000-0006-0000-0B00-00007B000000}">
      <text>
        <r>
          <rPr>
            <sz val="10"/>
            <color rgb="FF333333"/>
            <rFont val="Calibri"/>
            <family val="2"/>
          </rPr>
          <t>QUALIFIER: This data point is a NATIONAL ESTIMATE.</t>
        </r>
      </text>
    </comment>
    <comment ref="K72" authorId="0" shapeId="0" xr:uid="{00000000-0006-0000-0B00-00007C000000}">
      <text>
        <r>
          <rPr>
            <sz val="10"/>
            <color rgb="FF333333"/>
            <rFont val="Calibri"/>
            <family val="2"/>
          </rPr>
          <t>QUALIFIER: This data point is a NATIONAL ESTIMATE.</t>
        </r>
      </text>
    </comment>
    <comment ref="L72" authorId="0" shapeId="0" xr:uid="{00000000-0006-0000-0B00-00007D000000}">
      <text>
        <r>
          <rPr>
            <sz val="10"/>
            <color rgb="FF333333"/>
            <rFont val="Calibri"/>
            <family val="2"/>
          </rPr>
          <t>QUALIFIER: This data point is a NATIONAL ESTIMATE.</t>
        </r>
      </text>
    </comment>
    <comment ref="C75" authorId="0" shapeId="0" xr:uid="{00000000-0006-0000-0B00-00007E000000}">
      <text>
        <r>
          <rPr>
            <sz val="10"/>
            <color rgb="FF333333"/>
            <rFont val="Calibri"/>
            <family val="2"/>
          </rPr>
          <t>QUALIFIER: This data point is an ESTIMATE produced by the UNESCO INSTITUTE FOR STATISTICS.</t>
        </r>
      </text>
    </comment>
    <comment ref="D75" authorId="0" shapeId="0" xr:uid="{00000000-0006-0000-0B00-00007F000000}">
      <text>
        <r>
          <rPr>
            <sz val="10"/>
            <color rgb="FF333333"/>
            <rFont val="Calibri"/>
            <family val="2"/>
          </rPr>
          <t>QUALIFIER: This data point is an ESTIMATE produced by the UNESCO INSTITUTE FOR STATISTICS.</t>
        </r>
      </text>
    </comment>
    <comment ref="E75" authorId="0" shapeId="0" xr:uid="{00000000-0006-0000-0B00-000080000000}">
      <text>
        <r>
          <rPr>
            <sz val="10"/>
            <color rgb="FF333333"/>
            <rFont val="Calibri"/>
            <family val="2"/>
          </rPr>
          <t>QUALIFIER: This data point is an ESTIMATE produced by the UNESCO INSTITUTE FOR STATISTICS.</t>
        </r>
      </text>
    </comment>
    <comment ref="C80" authorId="0" shapeId="0" xr:uid="{00000000-0006-0000-0B00-000081000000}">
      <text>
        <r>
          <rPr>
            <sz val="10"/>
            <color rgb="FF333333"/>
            <rFont val="Calibri"/>
            <family val="2"/>
          </rPr>
          <t>QUALIFIER: This data point is a NATIONAL ESTIMATE.</t>
        </r>
      </text>
    </comment>
    <comment ref="D80" authorId="0" shapeId="0" xr:uid="{00000000-0006-0000-0B00-000082000000}">
      <text>
        <r>
          <rPr>
            <sz val="10"/>
            <color rgb="FF333333"/>
            <rFont val="Calibri"/>
            <family val="2"/>
          </rPr>
          <t>QUALIFIER: This data point is a NATIONAL ESTIMATE.</t>
        </r>
      </text>
    </comment>
    <comment ref="E80" authorId="0" shapeId="0" xr:uid="{00000000-0006-0000-0B00-000083000000}">
      <text>
        <r>
          <rPr>
            <sz val="10"/>
            <color rgb="FF333333"/>
            <rFont val="Calibri"/>
            <family val="2"/>
          </rPr>
          <t>QUALIFIER: This data point is a NATIONAL ESTIMATE.</t>
        </r>
      </text>
    </comment>
    <comment ref="F80" authorId="0" shapeId="0" xr:uid="{00000000-0006-0000-0B00-000084000000}">
      <text>
        <r>
          <rPr>
            <sz val="10"/>
            <color rgb="FF333333"/>
            <rFont val="Calibri"/>
            <family val="2"/>
          </rPr>
          <t>QUALIFIER: This data point is an ESTIMATE produced by the UNESCO INSTITUTE FOR STATISTICS.</t>
        </r>
      </text>
    </comment>
    <comment ref="H80" authorId="0" shapeId="0" xr:uid="{00000000-0006-0000-0B00-000085000000}">
      <text>
        <r>
          <rPr>
            <sz val="10"/>
            <color rgb="FF333333"/>
            <rFont val="Calibri"/>
            <family val="2"/>
          </rPr>
          <t>QUALIFIER: This data point is a NATIONAL ESTIMATE.</t>
        </r>
      </text>
    </comment>
    <comment ref="I80" authorId="0" shapeId="0" xr:uid="{00000000-0006-0000-0B00-000086000000}">
      <text>
        <r>
          <rPr>
            <sz val="10"/>
            <color rgb="FF333333"/>
            <rFont val="Calibri"/>
            <family val="2"/>
          </rPr>
          <t>QUALIFIER: This data point is a NATIONAL ESTIMATE.</t>
        </r>
      </text>
    </comment>
    <comment ref="J80" authorId="0" shapeId="0" xr:uid="{00000000-0006-0000-0B00-000087000000}">
      <text>
        <r>
          <rPr>
            <sz val="10"/>
            <color rgb="FF333333"/>
            <rFont val="Calibri"/>
            <family val="2"/>
          </rPr>
          <t>QUALIFIER: This data point is a NATIONAL ESTIMATE.</t>
        </r>
      </text>
    </comment>
    <comment ref="K80" authorId="0" shapeId="0" xr:uid="{00000000-0006-0000-0B00-000088000000}">
      <text>
        <r>
          <rPr>
            <sz val="10"/>
            <color rgb="FF333333"/>
            <rFont val="Calibri"/>
            <family val="2"/>
          </rPr>
          <t>QUALIFIER: This data point is a NATIONAL ESTIMATE.</t>
        </r>
      </text>
    </comment>
    <comment ref="D82" authorId="0" shapeId="0" xr:uid="{00000000-0006-0000-0B00-000089000000}">
      <text>
        <r>
          <rPr>
            <sz val="10"/>
            <color rgb="FF333333"/>
            <rFont val="Calibri"/>
            <family val="2"/>
          </rPr>
          <t>QUALIFIER: This data point is an ESTIMATE produced by the UNESCO INSTITUTE FOR STATISTICS.</t>
        </r>
      </text>
    </comment>
    <comment ref="G84" authorId="0" shapeId="0" xr:uid="{00000000-0006-0000-0B00-00008A000000}">
      <text>
        <r>
          <rPr>
            <sz val="10"/>
            <color rgb="FF333333"/>
            <rFont val="Calibri"/>
            <family val="2"/>
          </rPr>
          <t>QUALIFIER: This data point is an ESTIMATE produced by the UNESCO INSTITUTE FOR STATISTICS.</t>
        </r>
      </text>
    </comment>
    <comment ref="C86" authorId="0" shapeId="0" xr:uid="{00000000-0006-0000-0B00-00008B000000}">
      <text>
        <r>
          <rPr>
            <sz val="10"/>
            <color rgb="FF333333"/>
            <rFont val="Calibri"/>
            <family val="2"/>
          </rPr>
          <t>QUALIFIER: This data point is a NATIONAL ESTIMATE.</t>
        </r>
      </text>
    </comment>
    <comment ref="D86" authorId="0" shapeId="0" xr:uid="{00000000-0006-0000-0B00-00008C000000}">
      <text>
        <r>
          <rPr>
            <sz val="10"/>
            <color rgb="FF333333"/>
            <rFont val="Calibri"/>
            <family val="2"/>
          </rPr>
          <t>QUALIFIER: This data point is a NATIONAL ESTIMATE.</t>
        </r>
      </text>
    </comment>
    <comment ref="D89" authorId="0" shapeId="0" xr:uid="{00000000-0006-0000-0B00-00008D000000}">
      <text>
        <r>
          <rPr>
            <sz val="10"/>
            <color rgb="FF333333"/>
            <rFont val="Calibri"/>
            <family val="2"/>
          </rPr>
          <t>QUALIFIER: This data point is a NATIONAL ESTIMATE.</t>
        </r>
      </text>
    </comment>
    <comment ref="D90" authorId="0" shapeId="0" xr:uid="{00000000-0006-0000-0B00-00008E000000}">
      <text>
        <r>
          <rPr>
            <sz val="10"/>
            <color rgb="FF333333"/>
            <rFont val="Calibri"/>
            <family val="2"/>
          </rPr>
          <t>QUALIFIER: This data point is a NATIONAL ESTIMATE.</t>
        </r>
      </text>
    </comment>
    <comment ref="D91" authorId="0" shapeId="0" xr:uid="{00000000-0006-0000-0B00-00008F000000}">
      <text>
        <r>
          <rPr>
            <sz val="10"/>
            <color rgb="FF333333"/>
            <rFont val="Calibri"/>
            <family val="2"/>
          </rPr>
          <t>QUALIFIER: This data point is an ESTIMATE produced by the UNESCO INSTITUTE FOR STATISTICS.</t>
        </r>
      </text>
    </comment>
    <comment ref="C93" authorId="0" shapeId="0" xr:uid="{00000000-0006-0000-0B00-000090000000}">
      <text>
        <r>
          <rPr>
            <sz val="10"/>
            <color rgb="FF333333"/>
            <rFont val="Calibri"/>
            <family val="2"/>
          </rPr>
          <t>QUALIFIER: This data point is an ESTIMATE produced by the UNESCO INSTITUTE FOR STATISTICS.</t>
        </r>
      </text>
    </comment>
    <comment ref="D93" authorId="0" shapeId="0" xr:uid="{00000000-0006-0000-0B00-000091000000}">
      <text>
        <r>
          <rPr>
            <sz val="10"/>
            <color rgb="FF333333"/>
            <rFont val="Calibri"/>
            <family val="2"/>
          </rPr>
          <t>QUALIFIER: This data point is an ESTIMATE produced by the UNESCO INSTITUTE FOR STATISTICS.</t>
        </r>
      </text>
    </comment>
    <comment ref="E93" authorId="0" shapeId="0" xr:uid="{00000000-0006-0000-0B00-000092000000}">
      <text>
        <r>
          <rPr>
            <sz val="10"/>
            <color rgb="FF333333"/>
            <rFont val="Calibri"/>
            <family val="2"/>
          </rPr>
          <t>QUALIFIER: This data point is an ESTIMATE produced by the UNESCO INSTITUTE FOR STATISTICS.</t>
        </r>
      </text>
    </comment>
    <comment ref="H93" authorId="0" shapeId="0" xr:uid="{00000000-0006-0000-0B00-000093000000}">
      <text>
        <r>
          <rPr>
            <sz val="10"/>
            <color rgb="FF333333"/>
            <rFont val="Calibri"/>
            <family val="2"/>
          </rPr>
          <t>QUALIFIER: This data point is an ESTIMATE produced by the UNESCO INSTITUTE FOR STATISTICS.</t>
        </r>
      </text>
    </comment>
    <comment ref="J93" authorId="0" shapeId="0" xr:uid="{00000000-0006-0000-0B00-000094000000}">
      <text>
        <r>
          <rPr>
            <sz val="10"/>
            <color rgb="FF333333"/>
            <rFont val="Calibri"/>
            <family val="2"/>
          </rPr>
          <t>QUALIFIER: This data point is an ESTIMATE produced by the UNESCO INSTITUTE FOR STATISTICS.</t>
        </r>
      </text>
    </comment>
    <comment ref="C97" authorId="0" shapeId="0" xr:uid="{00000000-0006-0000-0B00-000095000000}">
      <text>
        <r>
          <rPr>
            <sz val="10"/>
            <color rgb="FF333333"/>
            <rFont val="Calibri"/>
            <family val="2"/>
          </rPr>
          <t>QUALIFIER: This data point is a NATIONAL ESTIMATE.</t>
        </r>
      </text>
    </comment>
    <comment ref="D97" authorId="0" shapeId="0" xr:uid="{00000000-0006-0000-0B00-000096000000}">
      <text>
        <r>
          <rPr>
            <sz val="10"/>
            <color rgb="FF333333"/>
            <rFont val="Calibri"/>
            <family val="2"/>
          </rPr>
          <t>QUALIFIER: This data point is a NATIONAL ESTIMATE.</t>
        </r>
      </text>
    </comment>
    <comment ref="E97" authorId="0" shapeId="0" xr:uid="{00000000-0006-0000-0B00-000097000000}">
      <text>
        <r>
          <rPr>
            <sz val="10"/>
            <color rgb="FF333333"/>
            <rFont val="Calibri"/>
            <family val="2"/>
          </rPr>
          <t>QUALIFIER: This data point is a NATIONAL ESTIMATE.</t>
        </r>
      </text>
    </comment>
    <comment ref="F97" authorId="0" shapeId="0" xr:uid="{00000000-0006-0000-0B00-000098000000}">
      <text>
        <r>
          <rPr>
            <sz val="10"/>
            <color rgb="FF333333"/>
            <rFont val="Calibri"/>
            <family val="2"/>
          </rPr>
          <t>QUALIFIER: This data point is a NATIONAL ESTIMATE.</t>
        </r>
      </text>
    </comment>
    <comment ref="G97" authorId="0" shapeId="0" xr:uid="{00000000-0006-0000-0B00-000099000000}">
      <text>
        <r>
          <rPr>
            <sz val="10"/>
            <color rgb="FF333333"/>
            <rFont val="Calibri"/>
            <family val="2"/>
          </rPr>
          <t>QUALIFIER: This data point is a NATIONAL ESTIMATE.</t>
        </r>
      </text>
    </comment>
    <comment ref="H97" authorId="0" shapeId="0" xr:uid="{00000000-0006-0000-0B00-00009A000000}">
      <text>
        <r>
          <rPr>
            <sz val="10"/>
            <color rgb="FF333333"/>
            <rFont val="Calibri"/>
            <family val="2"/>
          </rPr>
          <t>QUALIFIER: This data point is a NATIONAL ESTIMATE.</t>
        </r>
      </text>
    </comment>
    <comment ref="I97" authorId="0" shapeId="0" xr:uid="{00000000-0006-0000-0B00-00009B000000}">
      <text>
        <r>
          <rPr>
            <sz val="10"/>
            <color rgb="FF333333"/>
            <rFont val="Calibri"/>
            <family val="2"/>
          </rPr>
          <t>QUALIFIER: This data point is a NATIONAL ESTIMATE.</t>
        </r>
      </text>
    </comment>
    <comment ref="J97" authorId="0" shapeId="0" xr:uid="{00000000-0006-0000-0B00-00009C000000}">
      <text>
        <r>
          <rPr>
            <sz val="10"/>
            <color rgb="FF333333"/>
            <rFont val="Calibri"/>
            <family val="2"/>
          </rPr>
          <t>QUALIFIER: This data point is a NATIONAL ESTIMATE.</t>
        </r>
      </text>
    </comment>
    <comment ref="K97" authorId="0" shapeId="0" xr:uid="{00000000-0006-0000-0B00-00009D000000}">
      <text>
        <r>
          <rPr>
            <sz val="10"/>
            <color rgb="FF333333"/>
            <rFont val="Calibri"/>
            <family val="2"/>
          </rPr>
          <t>QUALIFIER: This data point is a NATIONAL ESTIMATE.</t>
        </r>
      </text>
    </comment>
    <comment ref="L97" authorId="0" shapeId="0" xr:uid="{00000000-0006-0000-0B00-00009E000000}">
      <text>
        <r>
          <rPr>
            <sz val="10"/>
            <color rgb="FF333333"/>
            <rFont val="Calibri"/>
            <family val="2"/>
          </rPr>
          <t>QUALIFIER: This data point is a NATIONAL ESTIMATE.</t>
        </r>
      </text>
    </comment>
    <comment ref="D101" authorId="0" shapeId="0" xr:uid="{00000000-0006-0000-0B00-00009F000000}">
      <text>
        <r>
          <rPr>
            <sz val="10"/>
            <color rgb="FF333333"/>
            <rFont val="Calibri"/>
            <family val="2"/>
          </rPr>
          <t>QUALIFIER: This data point is an ESTIMATE produced by the UNESCO INSTITUTE FOR STATISTICS.</t>
        </r>
      </text>
    </comment>
    <comment ref="E101" authorId="0" shapeId="0" xr:uid="{00000000-0006-0000-0B00-0000A0000000}">
      <text>
        <r>
          <rPr>
            <sz val="10"/>
            <color rgb="FF333333"/>
            <rFont val="Calibri"/>
            <family val="2"/>
          </rPr>
          <t>QUALIFIER: This data point is an ESTIMATE produced by the UNESCO INSTITUTE FOR STATISTICS.</t>
        </r>
      </text>
    </comment>
    <comment ref="D102" authorId="0" shapeId="0" xr:uid="{00000000-0006-0000-0B00-0000A1000000}">
      <text>
        <r>
          <rPr>
            <sz val="10"/>
            <color rgb="FF333333"/>
            <rFont val="Calibri"/>
            <family val="2"/>
          </rPr>
          <t>QUALIFIER: This data point is an ESTIMATE produced by the UNESCO INSTITUTE FOR STATISTICS.</t>
        </r>
      </text>
    </comment>
    <comment ref="E108" authorId="0" shapeId="0" xr:uid="{00000000-0006-0000-0B00-0000A2000000}">
      <text>
        <r>
          <rPr>
            <sz val="10"/>
            <color rgb="FF333333"/>
            <rFont val="Calibri"/>
            <family val="2"/>
          </rPr>
          <t>QUALIFIER: This data point is an ESTIMATE produced by the UNESCO INSTITUTE FOR STATISTICS.</t>
        </r>
      </text>
    </comment>
    <comment ref="C111" authorId="0" shapeId="0" xr:uid="{00000000-0006-0000-0B00-0000A3000000}">
      <text>
        <r>
          <rPr>
            <sz val="10"/>
            <color rgb="FF333333"/>
            <rFont val="Calibri"/>
            <family val="2"/>
          </rPr>
          <t>QUALIFIER: This data point is an ESTIMATE produced by the UNESCO INSTITUTE FOR STATISTICS.</t>
        </r>
      </text>
    </comment>
    <comment ref="C112" authorId="0" shapeId="0" xr:uid="{00000000-0006-0000-0B00-0000A4000000}">
      <text>
        <r>
          <rPr>
            <sz val="10"/>
            <color rgb="FF333333"/>
            <rFont val="Calibri"/>
            <family val="2"/>
          </rPr>
          <t>QUALIFIER: This data point is a NATIONAL ESTIMATE.</t>
        </r>
      </text>
    </comment>
    <comment ref="I115" authorId="0" shapeId="0" xr:uid="{00000000-0006-0000-0B00-0000A5000000}">
      <text>
        <r>
          <rPr>
            <sz val="10"/>
            <color rgb="FF333333"/>
            <rFont val="Calibri"/>
            <family val="2"/>
          </rPr>
          <t>QUALIFIER: This data point is an ESTIMATE produced by the UNESCO INSTITUTE FOR STATISTICS.</t>
        </r>
      </text>
    </comment>
    <comment ref="C118" authorId="0" shapeId="0" xr:uid="{00000000-0006-0000-0B00-0000A6000000}">
      <text>
        <r>
          <rPr>
            <sz val="10"/>
            <color rgb="FF333333"/>
            <rFont val="Calibri"/>
            <family val="2"/>
          </rPr>
          <t>QUALIFIER: This data point is an ESTIMATE produced by the UNESCO INSTITUTE FOR STATISTICS.</t>
        </r>
      </text>
    </comment>
    <comment ref="F118" authorId="0" shapeId="0" xr:uid="{00000000-0006-0000-0B00-0000A7000000}">
      <text>
        <r>
          <rPr>
            <sz val="10"/>
            <color rgb="FF333333"/>
            <rFont val="Calibri"/>
            <family val="2"/>
          </rPr>
          <t>QUALIFIER: This data point is an ESTIMATE produced by the UNESCO INSTITUTE FOR STATISTICS.</t>
        </r>
      </text>
    </comment>
    <comment ref="E120" authorId="0" shapeId="0" xr:uid="{00000000-0006-0000-0B00-0000A8000000}">
      <text>
        <r>
          <rPr>
            <sz val="10"/>
            <color rgb="FF333333"/>
            <rFont val="Calibri"/>
            <family val="2"/>
          </rPr>
          <t>QUALIFIER: This data point is an ESTIMATE produced by the UNESCO INSTITUTE FOR STATISTICS.</t>
        </r>
      </text>
    </comment>
    <comment ref="H120" authorId="0" shapeId="0" xr:uid="{00000000-0006-0000-0B00-0000A9000000}">
      <text>
        <r>
          <rPr>
            <sz val="10"/>
            <color rgb="FF333333"/>
            <rFont val="Calibri"/>
            <family val="2"/>
          </rPr>
          <t>QUALIFIER: This data point is an ESTIMATE produced by the UNESCO INSTITUTE FOR STATISTICS.</t>
        </r>
      </text>
    </comment>
    <comment ref="I120" authorId="0" shapeId="0" xr:uid="{00000000-0006-0000-0B00-0000AA000000}">
      <text>
        <r>
          <rPr>
            <sz val="10"/>
            <color rgb="FF333333"/>
            <rFont val="Calibri"/>
            <family val="2"/>
          </rPr>
          <t>QUALIFIER: This data point is an ESTIMATE produced by the UNESCO INSTITUTE FOR STATISTICS.</t>
        </r>
      </text>
    </comment>
    <comment ref="E121" authorId="0" shapeId="0" xr:uid="{00000000-0006-0000-0B00-0000AB000000}">
      <text>
        <r>
          <rPr>
            <sz val="10"/>
            <color rgb="FF333333"/>
            <rFont val="Calibri"/>
            <family val="2"/>
          </rPr>
          <t>QUALIFIER: This data point is an ESTIMATE produced by the UNESCO INSTITUTE FOR STATISTICS.</t>
        </r>
      </text>
    </comment>
    <comment ref="F121" authorId="0" shapeId="0" xr:uid="{00000000-0006-0000-0B00-0000AC000000}">
      <text>
        <r>
          <rPr>
            <sz val="10"/>
            <color rgb="FF333333"/>
            <rFont val="Calibri"/>
            <family val="2"/>
          </rPr>
          <t>QUALIFIER: This data point is an ESTIMATE produced by the UNESCO INSTITUTE FOR STATISTICS.</t>
        </r>
      </text>
    </comment>
    <comment ref="G121" authorId="0" shapeId="0" xr:uid="{00000000-0006-0000-0B00-0000AD000000}">
      <text>
        <r>
          <rPr>
            <sz val="10"/>
            <color rgb="FF333333"/>
            <rFont val="Calibri"/>
            <family val="2"/>
          </rPr>
          <t>QUALIFIER: This data point is an ESTIMATE produced by the UNESCO INSTITUTE FOR STATISTICS.</t>
        </r>
      </text>
    </comment>
    <comment ref="H121" authorId="0" shapeId="0" xr:uid="{00000000-0006-0000-0B00-0000AE000000}">
      <text>
        <r>
          <rPr>
            <sz val="10"/>
            <color rgb="FF333333"/>
            <rFont val="Calibri"/>
            <family val="2"/>
          </rPr>
          <t>QUALIFIER: This data point is an ESTIMATE produced by the UNESCO INSTITUTE FOR STATISTICS.</t>
        </r>
      </text>
    </comment>
    <comment ref="C122" authorId="0" shapeId="0" xr:uid="{00000000-0006-0000-0B00-0000AF000000}">
      <text>
        <r>
          <rPr>
            <sz val="10"/>
            <color rgb="FF333333"/>
            <rFont val="Calibri"/>
            <family val="2"/>
          </rPr>
          <t>QUALIFIER: This data point is an ESTIMATE produced by the UNESCO INSTITUTE FOR STATISTICS.</t>
        </r>
      </text>
    </comment>
    <comment ref="D122" authorId="0" shapeId="0" xr:uid="{00000000-0006-0000-0B00-0000B0000000}">
      <text>
        <r>
          <rPr>
            <sz val="10"/>
            <color rgb="FF333333"/>
            <rFont val="Calibri"/>
            <family val="2"/>
          </rPr>
          <t>QUALIFIER: This data point is an ESTIMATE produced by the UNESCO INSTITUTE FOR STATISTICS.</t>
        </r>
      </text>
    </comment>
    <comment ref="E122" authorId="0" shapeId="0" xr:uid="{00000000-0006-0000-0B00-0000B1000000}">
      <text>
        <r>
          <rPr>
            <sz val="10"/>
            <color rgb="FF333333"/>
            <rFont val="Calibri"/>
            <family val="2"/>
          </rPr>
          <t>QUALIFIER: This data point is an ESTIMATE produced by the UNESCO INSTITUTE FOR STATISTICS.</t>
        </r>
      </text>
    </comment>
    <comment ref="F122" authorId="0" shapeId="0" xr:uid="{00000000-0006-0000-0B00-0000B2000000}">
      <text>
        <r>
          <rPr>
            <sz val="10"/>
            <color rgb="FF333333"/>
            <rFont val="Calibri"/>
            <family val="2"/>
          </rPr>
          <t>QUALIFIER: This data point is an ESTIMATE produced by the UNESCO INSTITUTE FOR STATISTICS.</t>
        </r>
      </text>
    </comment>
    <comment ref="G122" authorId="0" shapeId="0" xr:uid="{00000000-0006-0000-0B00-0000B3000000}">
      <text>
        <r>
          <rPr>
            <sz val="10"/>
            <color rgb="FF333333"/>
            <rFont val="Calibri"/>
            <family val="2"/>
          </rPr>
          <t>QUALIFIER: This data point is an ESTIMATE produced by the UNESCO INSTITUTE FOR STATISTICS.</t>
        </r>
      </text>
    </comment>
    <comment ref="H122" authorId="0" shapeId="0" xr:uid="{00000000-0006-0000-0B00-0000B4000000}">
      <text>
        <r>
          <rPr>
            <sz val="10"/>
            <color rgb="FF333333"/>
            <rFont val="Calibri"/>
            <family val="2"/>
          </rPr>
          <t>QUALIFIER: This data point is an ESTIMATE produced by the UNESCO INSTITUTE FOR STATISTICS.</t>
        </r>
      </text>
    </comment>
    <comment ref="I122" authorId="0" shapeId="0" xr:uid="{00000000-0006-0000-0B00-0000B5000000}">
      <text>
        <r>
          <rPr>
            <sz val="10"/>
            <color rgb="FF333333"/>
            <rFont val="Calibri"/>
            <family val="2"/>
          </rPr>
          <t>QUALIFIER: This data point is an ESTIMATE produced by the UNESCO INSTITUTE FOR STATISTICS.</t>
        </r>
      </text>
    </comment>
    <comment ref="J122" authorId="0" shapeId="0" xr:uid="{00000000-0006-0000-0B00-0000B6000000}">
      <text>
        <r>
          <rPr>
            <sz val="10"/>
            <color rgb="FF333333"/>
            <rFont val="Calibri"/>
            <family val="2"/>
          </rPr>
          <t>QUALIFIER: This data point is an ESTIMATE produced by the UNESCO INSTITUTE FOR STATISTICS.</t>
        </r>
      </text>
    </comment>
    <comment ref="K122" authorId="0" shapeId="0" xr:uid="{00000000-0006-0000-0B00-0000B7000000}">
      <text>
        <r>
          <rPr>
            <sz val="10"/>
            <color rgb="FF333333"/>
            <rFont val="Calibri"/>
            <family val="2"/>
          </rPr>
          <t>QUALIFIER: This data point is a NATIONAL ESTIMATE.</t>
        </r>
      </text>
    </comment>
    <comment ref="L122" authorId="0" shapeId="0" xr:uid="{00000000-0006-0000-0B00-0000B8000000}">
      <text>
        <r>
          <rPr>
            <sz val="10"/>
            <color rgb="FF333333"/>
            <rFont val="Calibri"/>
            <family val="2"/>
          </rPr>
          <t>QUALIFIER: This data point is a NATIONAL ESTIMATE.</t>
        </r>
      </text>
    </comment>
    <comment ref="C124" authorId="0" shapeId="0" xr:uid="{00000000-0006-0000-0B00-0000B9000000}">
      <text>
        <r>
          <rPr>
            <sz val="10"/>
            <color rgb="FF333333"/>
            <rFont val="Calibri"/>
            <family val="2"/>
          </rPr>
          <t>QUALIFIER: This data point is a NATIONAL ESTIMATE.</t>
        </r>
      </text>
    </comment>
    <comment ref="D124" authorId="0" shapeId="0" xr:uid="{00000000-0006-0000-0B00-0000BA000000}">
      <text>
        <r>
          <rPr>
            <sz val="10"/>
            <color rgb="FF333333"/>
            <rFont val="Calibri"/>
            <family val="2"/>
          </rPr>
          <t>QUALIFIER: This data point is a NATIONAL ESTIMATE.</t>
        </r>
      </text>
    </comment>
    <comment ref="E124" authorId="0" shapeId="0" xr:uid="{00000000-0006-0000-0B00-0000BB000000}">
      <text>
        <r>
          <rPr>
            <sz val="10"/>
            <color rgb="FF333333"/>
            <rFont val="Calibri"/>
            <family val="2"/>
          </rPr>
          <t>QUALIFIER: This data point is a NATIONAL ESTIMATE.</t>
        </r>
      </text>
    </comment>
    <comment ref="F124" authorId="0" shapeId="0" xr:uid="{00000000-0006-0000-0B00-0000BC000000}">
      <text>
        <r>
          <rPr>
            <sz val="10"/>
            <color rgb="FF333333"/>
            <rFont val="Calibri"/>
            <family val="2"/>
          </rPr>
          <t>QUALIFIER: This data point is a NATIONAL ESTIMATE.</t>
        </r>
      </text>
    </comment>
    <comment ref="G124" authorId="0" shapeId="0" xr:uid="{00000000-0006-0000-0B00-0000BD000000}">
      <text>
        <r>
          <rPr>
            <sz val="10"/>
            <color rgb="FF333333"/>
            <rFont val="Calibri"/>
            <family val="2"/>
          </rPr>
          <t>QUALIFIER: This data point is a NATIONAL ESTIMATE.</t>
        </r>
      </text>
    </comment>
    <comment ref="H124" authorId="0" shapeId="0" xr:uid="{00000000-0006-0000-0B00-0000BE000000}">
      <text>
        <r>
          <rPr>
            <sz val="10"/>
            <color rgb="FF333333"/>
            <rFont val="Calibri"/>
            <family val="2"/>
          </rPr>
          <t>QUALIFIER: This data point is a NATIONAL ESTIMATE.</t>
        </r>
      </text>
    </comment>
    <comment ref="I124" authorId="0" shapeId="0" xr:uid="{00000000-0006-0000-0B00-0000BF000000}">
      <text>
        <r>
          <rPr>
            <sz val="10"/>
            <color rgb="FF333333"/>
            <rFont val="Calibri"/>
            <family val="2"/>
          </rPr>
          <t>QUALIFIER: This data point is a NATIONAL ESTIMATE.</t>
        </r>
      </text>
    </comment>
    <comment ref="J124" authorId="0" shapeId="0" xr:uid="{00000000-0006-0000-0B00-0000C0000000}">
      <text>
        <r>
          <rPr>
            <sz val="10"/>
            <color rgb="FF333333"/>
            <rFont val="Calibri"/>
            <family val="2"/>
          </rPr>
          <t>QUALIFIER: This data point is a NATIONAL ESTIMATE.</t>
        </r>
      </text>
    </comment>
    <comment ref="K124" authorId="0" shapeId="0" xr:uid="{00000000-0006-0000-0B00-0000C1000000}">
      <text>
        <r>
          <rPr>
            <sz val="10"/>
            <color rgb="FF333333"/>
            <rFont val="Calibri"/>
            <family val="2"/>
          </rPr>
          <t>QUALIFIER: This data point is a NATIONAL ESTIMATE.</t>
        </r>
      </text>
    </comment>
    <comment ref="C125" authorId="0" shapeId="0" xr:uid="{00000000-0006-0000-0B00-0000C2000000}">
      <text>
        <r>
          <rPr>
            <sz val="10"/>
            <color rgb="FF333333"/>
            <rFont val="Calibri"/>
            <family val="2"/>
          </rPr>
          <t>QUALIFIER: This data point is an ESTIMATE produced by the UNESCO INSTITUTE FOR STATISTICS.</t>
        </r>
      </text>
    </comment>
    <comment ref="D125" authorId="0" shapeId="0" xr:uid="{00000000-0006-0000-0B00-0000C3000000}">
      <text>
        <r>
          <rPr>
            <sz val="10"/>
            <color rgb="FF333333"/>
            <rFont val="Calibri"/>
            <family val="2"/>
          </rPr>
          <t>QUALIFIER: This data point is an ESTIMATE produced by the UNESCO INSTITUTE FOR STATISTICS.</t>
        </r>
      </text>
    </comment>
    <comment ref="E125" authorId="0" shapeId="0" xr:uid="{00000000-0006-0000-0B00-0000C4000000}">
      <text>
        <r>
          <rPr>
            <sz val="10"/>
            <color rgb="FF333333"/>
            <rFont val="Calibri"/>
            <family val="2"/>
          </rPr>
          <t>QUALIFIER: This data point is an ESTIMATE produced by the UNESCO INSTITUTE FOR STATISTICS.</t>
        </r>
      </text>
    </comment>
    <comment ref="I128" authorId="0" shapeId="0" xr:uid="{00000000-0006-0000-0B00-0000C5000000}">
      <text>
        <r>
          <rPr>
            <sz val="10"/>
            <color rgb="FF333333"/>
            <rFont val="Calibri"/>
            <family val="2"/>
          </rPr>
          <t>QUALIFIER: This data point is an ESTIMATE produced by the UNESCO INSTITUTE FOR STATISTICS.</t>
        </r>
      </text>
    </comment>
    <comment ref="H129" authorId="0" shapeId="0" xr:uid="{00000000-0006-0000-0B00-0000C6000000}">
      <text>
        <r>
          <rPr>
            <sz val="10"/>
            <color rgb="FF333333"/>
            <rFont val="Calibri"/>
            <family val="2"/>
          </rPr>
          <t>QUALIFIER: This data point is an ESTIMATE produced by the UNESCO INSTITUTE FOR STATISTICS.</t>
        </r>
      </text>
    </comment>
    <comment ref="C130" authorId="0" shapeId="0" xr:uid="{00000000-0006-0000-0B00-0000C7000000}">
      <text>
        <r>
          <rPr>
            <sz val="10"/>
            <color rgb="FF333333"/>
            <rFont val="Calibri"/>
            <family val="2"/>
          </rPr>
          <t>QUALIFIER: This data point is an ESTIMATE produced by the UNESCO INSTITUTE FOR STATISTICS.</t>
        </r>
      </text>
    </comment>
    <comment ref="D130" authorId="0" shapeId="0" xr:uid="{00000000-0006-0000-0B00-0000C8000000}">
      <text>
        <r>
          <rPr>
            <sz val="10"/>
            <color rgb="FF333333"/>
            <rFont val="Calibri"/>
            <family val="2"/>
          </rPr>
          <t>QUALIFIER: This data point is an ESTIMATE produced by the UNESCO INSTITUTE FOR STATISTICS.</t>
        </r>
      </text>
    </comment>
    <comment ref="E130" authorId="0" shapeId="0" xr:uid="{00000000-0006-0000-0B00-0000C9000000}">
      <text>
        <r>
          <rPr>
            <sz val="10"/>
            <color rgb="FF333333"/>
            <rFont val="Calibri"/>
            <family val="2"/>
          </rPr>
          <t>QUALIFIER: This data point is an ESTIMATE produced by the UNESCO INSTITUTE FOR STATISTICS.</t>
        </r>
      </text>
    </comment>
    <comment ref="I130" authorId="0" shapeId="0" xr:uid="{00000000-0006-0000-0B00-0000CA000000}">
      <text>
        <r>
          <rPr>
            <sz val="10"/>
            <color rgb="FF333333"/>
            <rFont val="Calibri"/>
            <family val="2"/>
          </rPr>
          <t>QUALIFIER: This data point is an ESTIMATE produced by the UNESCO INSTITUTE FOR STATISTICS.</t>
        </r>
      </text>
    </comment>
    <comment ref="G131" authorId="0" shapeId="0" xr:uid="{00000000-0006-0000-0B00-0000CB000000}">
      <text>
        <r>
          <rPr>
            <sz val="10"/>
            <color rgb="FF333333"/>
            <rFont val="Calibri"/>
            <family val="2"/>
          </rPr>
          <t>QUALIFIER: This data point is an ESTIMATE produced by the UNESCO INSTITUTE FOR STATISTICS.</t>
        </r>
      </text>
    </comment>
    <comment ref="C133" authorId="0" shapeId="0" xr:uid="{00000000-0006-0000-0B00-0000CC000000}">
      <text>
        <r>
          <rPr>
            <sz val="10"/>
            <color rgb="FF333333"/>
            <rFont val="Calibri"/>
            <family val="2"/>
          </rPr>
          <t>QUALIFIER: This data point is an ESTIMATE produced by the UNESCO INSTITUTE FOR STATISTICS.</t>
        </r>
      </text>
    </comment>
    <comment ref="E133" authorId="0" shapeId="0" xr:uid="{00000000-0006-0000-0B00-0000CD000000}">
      <text>
        <r>
          <rPr>
            <sz val="10"/>
            <color rgb="FF333333"/>
            <rFont val="Calibri"/>
            <family val="2"/>
          </rPr>
          <t>QUALIFIER: This data point is an ESTIMATE produced by the UNESCO INSTITUTE FOR STATISTICS.</t>
        </r>
      </text>
    </comment>
    <comment ref="F133" authorId="0" shapeId="0" xr:uid="{00000000-0006-0000-0B00-0000CE000000}">
      <text>
        <r>
          <rPr>
            <sz val="10"/>
            <color rgb="FF333333"/>
            <rFont val="Calibri"/>
            <family val="2"/>
          </rPr>
          <t>QUALIFIER: This data point is an ESTIMATE produced by the UNESCO INSTITUTE FOR STATISTICS.</t>
        </r>
      </text>
    </comment>
    <comment ref="F134" authorId="0" shapeId="0" xr:uid="{00000000-0006-0000-0B00-0000CF000000}">
      <text>
        <r>
          <rPr>
            <sz val="10"/>
            <color rgb="FF333333"/>
            <rFont val="Calibri"/>
            <family val="2"/>
          </rPr>
          <t>QUALIFIER: This data point is an ESTIMATE produced by the UNESCO INSTITUTE FOR STATISTICS.</t>
        </r>
      </text>
    </comment>
    <comment ref="F135" authorId="0" shapeId="0" xr:uid="{00000000-0006-0000-0B00-0000D0000000}">
      <text>
        <r>
          <rPr>
            <sz val="10"/>
            <color rgb="FF333333"/>
            <rFont val="Calibri"/>
            <family val="2"/>
          </rPr>
          <t>QUALIFIER: This data point is an ESTIMATE produced by the UNESCO INSTITUTE FOR STATISTICS.</t>
        </r>
      </text>
    </comment>
    <comment ref="G135" authorId="0" shapeId="0" xr:uid="{00000000-0006-0000-0B00-0000D1000000}">
      <text>
        <r>
          <rPr>
            <sz val="10"/>
            <color rgb="FF333333"/>
            <rFont val="Calibri"/>
            <family val="2"/>
          </rPr>
          <t>QUALIFIER: This data point is an ESTIMATE produced by the UNESCO INSTITUTE FOR STATISTICS.</t>
        </r>
      </text>
    </comment>
    <comment ref="H135" authorId="0" shapeId="0" xr:uid="{00000000-0006-0000-0B00-0000D2000000}">
      <text>
        <r>
          <rPr>
            <sz val="10"/>
            <color rgb="FF333333"/>
            <rFont val="Calibri"/>
            <family val="2"/>
          </rPr>
          <t>QUALIFIER: This data point is an ESTIMATE produced by the UNESCO INSTITUTE FOR STATISTICS.</t>
        </r>
      </text>
    </comment>
    <comment ref="I135" authorId="0" shapeId="0" xr:uid="{00000000-0006-0000-0B00-0000D3000000}">
      <text>
        <r>
          <rPr>
            <sz val="10"/>
            <color rgb="FF333333"/>
            <rFont val="Calibri"/>
            <family val="2"/>
          </rPr>
          <t>QUALIFIER: This data point is an ESTIMATE produced by the UNESCO INSTITUTE FOR STATISTICS.</t>
        </r>
      </text>
    </comment>
    <comment ref="J135" authorId="0" shapeId="0" xr:uid="{00000000-0006-0000-0B00-0000D4000000}">
      <text>
        <r>
          <rPr>
            <sz val="10"/>
            <color rgb="FF333333"/>
            <rFont val="Calibri"/>
            <family val="2"/>
          </rPr>
          <t>QUALIFIER: This data point is an ESTIMATE produced by the UNESCO INSTITUTE FOR STATISTICS.</t>
        </r>
      </text>
    </comment>
    <comment ref="C138" authorId="0" shapeId="0" xr:uid="{00000000-0006-0000-0B00-0000D5000000}">
      <text>
        <r>
          <rPr>
            <sz val="10"/>
            <color rgb="FF333333"/>
            <rFont val="Calibri"/>
            <family val="2"/>
          </rPr>
          <t>QUALIFIER: This data point is an ESTIMATE produced by the UNESCO INSTITUTE FOR STATISTICS.</t>
        </r>
      </text>
    </comment>
    <comment ref="E139" authorId="0" shapeId="0" xr:uid="{00000000-0006-0000-0B00-0000D6000000}">
      <text>
        <r>
          <rPr>
            <sz val="10"/>
            <color rgb="FF333333"/>
            <rFont val="Calibri"/>
            <family val="2"/>
          </rPr>
          <t>QUALIFIER: This data point is a NATIONAL ESTIMATE.</t>
        </r>
      </text>
    </comment>
    <comment ref="F139" authorId="0" shapeId="0" xr:uid="{00000000-0006-0000-0B00-0000D7000000}">
      <text>
        <r>
          <rPr>
            <sz val="10"/>
            <color rgb="FF333333"/>
            <rFont val="Calibri"/>
            <family val="2"/>
          </rPr>
          <t>QUALIFIER: This data point is an ESTIMATE produced by the UNESCO INSTITUTE FOR STATISTICS.</t>
        </r>
      </text>
    </comment>
    <comment ref="C141" authorId="0" shapeId="0" xr:uid="{00000000-0006-0000-0B00-0000D8000000}">
      <text>
        <r>
          <rPr>
            <sz val="10"/>
            <color rgb="FF333333"/>
            <rFont val="Calibri"/>
            <family val="2"/>
          </rPr>
          <t>QUALIFIER: This data point is an ESTIMATE produced by the UNESCO INSTITUTE FOR STATISTICS.</t>
        </r>
      </text>
    </comment>
    <comment ref="D141" authorId="0" shapeId="0" xr:uid="{00000000-0006-0000-0B00-0000D9000000}">
      <text>
        <r>
          <rPr>
            <sz val="10"/>
            <color rgb="FF333333"/>
            <rFont val="Calibri"/>
            <family val="2"/>
          </rPr>
          <t>QUALIFIER: This data point is an ESTIMATE produced by the UNESCO INSTITUTE FOR STATISTICS.</t>
        </r>
      </text>
    </comment>
    <comment ref="E141" authorId="0" shapeId="0" xr:uid="{00000000-0006-0000-0B00-0000DA000000}">
      <text>
        <r>
          <rPr>
            <sz val="10"/>
            <color rgb="FF333333"/>
            <rFont val="Calibri"/>
            <family val="2"/>
          </rPr>
          <t>QUALIFIER: This data point is an ESTIMATE produced by the UNESCO INSTITUTE FOR STATISTICS.</t>
        </r>
      </text>
    </comment>
    <comment ref="F141" authorId="0" shapeId="0" xr:uid="{00000000-0006-0000-0B00-0000DB000000}">
      <text>
        <r>
          <rPr>
            <sz val="10"/>
            <color rgb="FF333333"/>
            <rFont val="Calibri"/>
            <family val="2"/>
          </rPr>
          <t>QUALIFIER: This data point is an ESTIMATE produced by the UNESCO INSTITUTE FOR STATISTICS.</t>
        </r>
      </text>
    </comment>
    <comment ref="G141" authorId="0" shapeId="0" xr:uid="{00000000-0006-0000-0B00-0000DC000000}">
      <text>
        <r>
          <rPr>
            <sz val="10"/>
            <color rgb="FF333333"/>
            <rFont val="Calibri"/>
            <family val="2"/>
          </rPr>
          <t>QUALIFIER: This data point is an ESTIMATE produced by the UNESCO INSTITUTE FOR STATISTICS.</t>
        </r>
      </text>
    </comment>
    <comment ref="C142" authorId="0" shapeId="0" xr:uid="{00000000-0006-0000-0B00-0000DD000000}">
      <text>
        <r>
          <rPr>
            <sz val="10"/>
            <color rgb="FF333333"/>
            <rFont val="Calibri"/>
            <family val="2"/>
          </rPr>
          <t>QUALIFIER: This data point is an ESTIMATE produced by the UNESCO INSTITUTE FOR STATISTICS.</t>
        </r>
      </text>
    </comment>
    <comment ref="D142" authorId="0" shapeId="0" xr:uid="{00000000-0006-0000-0B00-0000DE000000}">
      <text>
        <r>
          <rPr>
            <sz val="10"/>
            <color rgb="FF333333"/>
            <rFont val="Calibri"/>
            <family val="2"/>
          </rPr>
          <t>QUALIFIER: This data point is an ESTIMATE produced by the UNESCO INSTITUTE FOR STATISTICS.</t>
        </r>
      </text>
    </comment>
    <comment ref="E142" authorId="0" shapeId="0" xr:uid="{00000000-0006-0000-0B00-0000DF000000}">
      <text>
        <r>
          <rPr>
            <sz val="10"/>
            <color rgb="FF333333"/>
            <rFont val="Calibri"/>
            <family val="2"/>
          </rPr>
          <t>QUALIFIER: This data point is an ESTIMATE produced by the UNESCO INSTITUTE FOR STATISTICS.</t>
        </r>
      </text>
    </comment>
    <comment ref="G146" authorId="0" shapeId="0" xr:uid="{00000000-0006-0000-0B00-0000E0000000}">
      <text>
        <r>
          <rPr>
            <sz val="10"/>
            <color rgb="FF333333"/>
            <rFont val="Calibri"/>
            <family val="2"/>
          </rPr>
          <t>QUALIFIER: This data point is an ESTIMATE produced by the UNESCO INSTITUTE FOR STATISTICS.</t>
        </r>
      </text>
    </comment>
    <comment ref="G147" authorId="0" shapeId="0" xr:uid="{00000000-0006-0000-0B00-0000E1000000}">
      <text>
        <r>
          <rPr>
            <sz val="10"/>
            <color rgb="FF333333"/>
            <rFont val="Calibri"/>
            <family val="2"/>
          </rPr>
          <t>QUALIFIER: This data point is an ESTIMATE produced by the UNESCO INSTITUTE FOR STATISTICS.</t>
        </r>
      </text>
    </comment>
    <comment ref="F148" authorId="0" shapeId="0" xr:uid="{00000000-0006-0000-0B00-0000E2000000}">
      <text>
        <r>
          <rPr>
            <sz val="10"/>
            <color rgb="FF333333"/>
            <rFont val="Calibri"/>
            <family val="2"/>
          </rPr>
          <t>QUALIFIER: This data point is an ESTIMATE produced by the UNESCO INSTITUTE FOR STATISTICS.</t>
        </r>
      </text>
    </comment>
    <comment ref="C156" authorId="0" shapeId="0" xr:uid="{00000000-0006-0000-0B00-0000E3000000}">
      <text>
        <r>
          <rPr>
            <sz val="10"/>
            <color rgb="FF333333"/>
            <rFont val="Calibri"/>
            <family val="2"/>
          </rPr>
          <t>QUALIFIER: This data point is a NATIONAL ESTIMATE.</t>
        </r>
      </text>
    </comment>
    <comment ref="F158" authorId="0" shapeId="0" xr:uid="{00000000-0006-0000-0B00-0000E4000000}">
      <text>
        <r>
          <rPr>
            <sz val="10"/>
            <color rgb="FF333333"/>
            <rFont val="Calibri"/>
            <family val="2"/>
          </rPr>
          <t>QUALIFIER: This data point is an ESTIMATE produced by the UNESCO INSTITUTE FOR STATISTICS.</t>
        </r>
      </text>
    </comment>
    <comment ref="G158" authorId="0" shapeId="0" xr:uid="{00000000-0006-0000-0B00-0000E5000000}">
      <text>
        <r>
          <rPr>
            <sz val="10"/>
            <color rgb="FF333333"/>
            <rFont val="Calibri"/>
            <family val="2"/>
          </rPr>
          <t>QUALIFIER: This data point is an ESTIMATE produced by the UNESCO INSTITUTE FOR STATISTICS.</t>
        </r>
      </text>
    </comment>
    <comment ref="C159" authorId="0" shapeId="0" xr:uid="{00000000-0006-0000-0B00-0000E6000000}">
      <text>
        <r>
          <rPr>
            <sz val="10"/>
            <color rgb="FF333333"/>
            <rFont val="Calibri"/>
            <family val="2"/>
          </rPr>
          <t>QUALIFIER: This data point is an ESTIMATE produced by the UNESCO INSTITUTE FOR STATISTICS.</t>
        </r>
      </text>
    </comment>
    <comment ref="D161" authorId="0" shapeId="0" xr:uid="{00000000-0006-0000-0B00-0000E7000000}">
      <text>
        <r>
          <rPr>
            <sz val="10"/>
            <color rgb="FF333333"/>
            <rFont val="Calibri"/>
            <family val="2"/>
          </rPr>
          <t>QUALIFIER: This data point is an ESTIMATE produced by the UNESCO INSTITUTE FOR STATISTICS.</t>
        </r>
      </text>
    </comment>
    <comment ref="D162" authorId="0" shapeId="0" xr:uid="{00000000-0006-0000-0B00-0000E8000000}">
      <text>
        <r>
          <rPr>
            <sz val="10"/>
            <color rgb="FF333333"/>
            <rFont val="Calibri"/>
            <family val="2"/>
          </rPr>
          <t>QUALIFIER: This data point is an ESTIMATE produced by the UNESCO INSTITUTE FOR STATISTICS.</t>
        </r>
      </text>
    </comment>
    <comment ref="E162" authorId="0" shapeId="0" xr:uid="{00000000-0006-0000-0B00-0000E9000000}">
      <text>
        <r>
          <rPr>
            <sz val="10"/>
            <color rgb="FF333333"/>
            <rFont val="Calibri"/>
            <family val="2"/>
          </rPr>
          <t>QUALIFIER: This data point is an ESTIMATE produced by the UNESCO INSTITUTE FOR STATISTICS.</t>
        </r>
      </text>
    </comment>
    <comment ref="C163" authorId="0" shapeId="0" xr:uid="{00000000-0006-0000-0B00-0000EA000000}">
      <text>
        <r>
          <rPr>
            <sz val="10"/>
            <color rgb="FF333333"/>
            <rFont val="Calibri"/>
            <family val="2"/>
          </rPr>
          <t>QUALIFIER: This data point is an ESTIMATE produced by the UNESCO INSTITUTE FOR STATISTICS.</t>
        </r>
      </text>
    </comment>
    <comment ref="E163" authorId="0" shapeId="0" xr:uid="{00000000-0006-0000-0B00-0000EB000000}">
      <text>
        <r>
          <rPr>
            <sz val="10"/>
            <color rgb="FF333333"/>
            <rFont val="Calibri"/>
            <family val="2"/>
          </rPr>
          <t>QUALIFIER: This data point is an ESTIMATE produced by the UNESCO INSTITUTE FOR STATISTICS.</t>
        </r>
      </text>
    </comment>
    <comment ref="F164" authorId="0" shapeId="0" xr:uid="{00000000-0006-0000-0B00-0000EC000000}">
      <text>
        <r>
          <rPr>
            <sz val="10"/>
            <color rgb="FF333333"/>
            <rFont val="Calibri"/>
            <family val="2"/>
          </rPr>
          <t>QUALIFIER: This data point is an ESTIMATE produced by the UNESCO INSTITUTE FOR STATISTICS.</t>
        </r>
      </text>
    </comment>
    <comment ref="C166" authorId="0" shapeId="0" xr:uid="{00000000-0006-0000-0B00-0000ED000000}">
      <text>
        <r>
          <rPr>
            <sz val="10"/>
            <color rgb="FF333333"/>
            <rFont val="Calibri"/>
            <family val="2"/>
          </rPr>
          <t>QUALIFIER: This data point is a NATIONAL ESTIMATE.</t>
        </r>
      </text>
    </comment>
    <comment ref="D171" authorId="0" shapeId="0" xr:uid="{00000000-0006-0000-0B00-0000EE000000}">
      <text>
        <r>
          <rPr>
            <sz val="10"/>
            <color rgb="FF333333"/>
            <rFont val="Calibri"/>
            <family val="2"/>
          </rPr>
          <t>QUALIFIER: This data point is an ESTIMATE produced by the UNESCO INSTITUTE FOR STATISTICS.</t>
        </r>
      </text>
    </comment>
    <comment ref="E171" authorId="0" shapeId="0" xr:uid="{00000000-0006-0000-0B00-0000EF000000}">
      <text>
        <r>
          <rPr>
            <sz val="10"/>
            <color rgb="FF333333"/>
            <rFont val="Calibri"/>
            <family val="2"/>
          </rPr>
          <t>QUALIFIER: This data point is an ESTIMATE produced by the UNESCO INSTITUTE FOR STATISTICS.</t>
        </r>
      </text>
    </comment>
    <comment ref="F171" authorId="0" shapeId="0" xr:uid="{00000000-0006-0000-0B00-0000F0000000}">
      <text>
        <r>
          <rPr>
            <sz val="10"/>
            <color rgb="FF333333"/>
            <rFont val="Calibri"/>
            <family val="2"/>
          </rPr>
          <t>QUALIFIER: This data point is an ESTIMATE produced by the UNESCO INSTITUTE FOR STATISTICS.</t>
        </r>
      </text>
    </comment>
    <comment ref="G171" authorId="0" shapeId="0" xr:uid="{00000000-0006-0000-0B00-0000F1000000}">
      <text>
        <r>
          <rPr>
            <sz val="10"/>
            <color rgb="FF333333"/>
            <rFont val="Calibri"/>
            <family val="2"/>
          </rPr>
          <t>QUALIFIER: This data point is an ESTIMATE produced by the UNESCO INSTITUTE FOR STATISTICS.</t>
        </r>
      </text>
    </comment>
    <comment ref="H171" authorId="0" shapeId="0" xr:uid="{00000000-0006-0000-0B00-0000F2000000}">
      <text>
        <r>
          <rPr>
            <sz val="10"/>
            <color rgb="FF333333"/>
            <rFont val="Calibri"/>
            <family val="2"/>
          </rPr>
          <t>QUALIFIER: This data point is an ESTIMATE produced by the UNESCO INSTITUTE FOR STATISTICS.</t>
        </r>
      </text>
    </comment>
    <comment ref="D172" authorId="0" shapeId="0" xr:uid="{00000000-0006-0000-0B00-0000F3000000}">
      <text>
        <r>
          <rPr>
            <sz val="10"/>
            <color rgb="FF333333"/>
            <rFont val="Calibri"/>
            <family val="2"/>
          </rPr>
          <t>QUALIFIER: This data point is an ESTIMATE produced by the UNESCO INSTITUTE FOR STATISTICS.</t>
        </r>
      </text>
    </comment>
    <comment ref="E172" authorId="0" shapeId="0" xr:uid="{00000000-0006-0000-0B00-0000F4000000}">
      <text>
        <r>
          <rPr>
            <sz val="10"/>
            <color rgb="FF333333"/>
            <rFont val="Calibri"/>
            <family val="2"/>
          </rPr>
          <t>QUALIFIER: This data point is an ESTIMATE produced by the UNESCO INSTITUTE FOR STATISTICS.</t>
        </r>
      </text>
    </comment>
    <comment ref="G172" authorId="0" shapeId="0" xr:uid="{00000000-0006-0000-0B00-0000F5000000}">
      <text>
        <r>
          <rPr>
            <sz val="10"/>
            <color rgb="FF333333"/>
            <rFont val="Calibri"/>
            <family val="2"/>
          </rPr>
          <t>QUALIFIER: This data point is an ESTIMATE produced by the UNESCO INSTITUTE FOR STATISTICS.</t>
        </r>
      </text>
    </comment>
    <comment ref="H172" authorId="0" shapeId="0" xr:uid="{00000000-0006-0000-0B00-0000F6000000}">
      <text>
        <r>
          <rPr>
            <sz val="10"/>
            <color rgb="FF333333"/>
            <rFont val="Calibri"/>
            <family val="2"/>
          </rPr>
          <t>QUALIFIER: This data point is an ESTIMATE produced by the UNESCO INSTITUTE FOR STATISTICS.</t>
        </r>
      </text>
    </comment>
    <comment ref="H173" authorId="0" shapeId="0" xr:uid="{00000000-0006-0000-0B00-0000F7000000}">
      <text>
        <r>
          <rPr>
            <sz val="10"/>
            <color rgb="FF333333"/>
            <rFont val="Calibri"/>
            <family val="2"/>
          </rPr>
          <t>QUALIFIER: This data point is an ESTIMATE produced by the UNESCO INSTITUTE FOR STATISTICS.</t>
        </r>
      </text>
    </comment>
    <comment ref="D174" authorId="0" shapeId="0" xr:uid="{00000000-0006-0000-0B00-0000F8000000}">
      <text>
        <r>
          <rPr>
            <sz val="10"/>
            <color rgb="FF333333"/>
            <rFont val="Calibri"/>
            <family val="2"/>
          </rPr>
          <t>QUALIFIER: This data point is an ESTIMATE produced by the UNESCO INSTITUTE FOR STATISTICS.</t>
        </r>
      </text>
    </comment>
    <comment ref="E174" authorId="0" shapeId="0" xr:uid="{00000000-0006-0000-0B00-0000F9000000}">
      <text>
        <r>
          <rPr>
            <sz val="10"/>
            <color rgb="FF333333"/>
            <rFont val="Calibri"/>
            <family val="2"/>
          </rPr>
          <t>QUALIFIER: This data point is an ESTIMATE produced by the UNESCO INSTITUTE FOR STATISTICS.</t>
        </r>
      </text>
    </comment>
    <comment ref="E177" authorId="0" shapeId="0" xr:uid="{00000000-0006-0000-0B00-0000FA000000}">
      <text>
        <r>
          <rPr>
            <sz val="10"/>
            <color rgb="FF333333"/>
            <rFont val="Calibri"/>
            <family val="2"/>
          </rPr>
          <t>QUALIFIER: This data point is an ESTIMATE produced by the UNESCO INSTITUTE FOR STATISTICS.</t>
        </r>
      </text>
    </comment>
    <comment ref="F178" authorId="0" shapeId="0" xr:uid="{00000000-0006-0000-0B00-0000FB000000}">
      <text>
        <r>
          <rPr>
            <sz val="10"/>
            <color rgb="FF333333"/>
            <rFont val="Calibri"/>
            <family val="2"/>
          </rPr>
          <t>QUALIFIER: This data point is an ESTIMATE produced by the UNESCO INSTITUTE FOR STATISTICS.</t>
        </r>
      </text>
    </comment>
    <comment ref="G178" authorId="0" shapeId="0" xr:uid="{00000000-0006-0000-0B00-0000FC000000}">
      <text>
        <r>
          <rPr>
            <sz val="10"/>
            <color rgb="FF333333"/>
            <rFont val="Calibri"/>
            <family val="2"/>
          </rPr>
          <t>QUALIFIER: This data point is an ESTIMATE produced by the UNESCO INSTITUTE FOR STATISTICS.</t>
        </r>
      </text>
    </comment>
    <comment ref="J178" authorId="0" shapeId="0" xr:uid="{00000000-0006-0000-0B00-0000FD000000}">
      <text>
        <r>
          <rPr>
            <sz val="10"/>
            <color rgb="FF333333"/>
            <rFont val="Calibri"/>
            <family val="2"/>
          </rPr>
          <t>QUALIFIER: This data point is an ESTIMATE produced by the UNESCO INSTITUTE FOR STATISTICS.</t>
        </r>
      </text>
    </comment>
    <comment ref="C182" authorId="0" shapeId="0" xr:uid="{00000000-0006-0000-0B00-0000FE000000}">
      <text>
        <r>
          <rPr>
            <sz val="10"/>
            <color rgb="FF333333"/>
            <rFont val="Calibri"/>
            <family val="2"/>
          </rPr>
          <t>QUALIFIER: This data point is an ESTIMATE produced by the UNESCO INSTITUTE FOR STATISTICS.</t>
        </r>
      </text>
    </comment>
    <comment ref="F184" authorId="0" shapeId="0" xr:uid="{00000000-0006-0000-0B00-0000FF000000}">
      <text>
        <r>
          <rPr>
            <sz val="10"/>
            <color rgb="FF333333"/>
            <rFont val="Calibri"/>
            <family val="2"/>
          </rPr>
          <t>QUALIFIER: This data point is an ESTIMATE produced by the UNESCO INSTITUTE FOR STATISTICS.</t>
        </r>
      </text>
    </comment>
    <comment ref="C185" authorId="0" shapeId="0" xr:uid="{00000000-0006-0000-0B00-000000010000}">
      <text>
        <r>
          <rPr>
            <sz val="10"/>
            <color rgb="FF333333"/>
            <rFont val="Calibri"/>
            <family val="2"/>
          </rPr>
          <t>QUALIFIER: This data point is an ESTIMATE produced by the UNESCO INSTITUTE FOR STATISTICS.</t>
        </r>
      </text>
    </comment>
    <comment ref="E185" authorId="0" shapeId="0" xr:uid="{00000000-0006-0000-0B00-000001010000}">
      <text>
        <r>
          <rPr>
            <sz val="10"/>
            <color rgb="FF333333"/>
            <rFont val="Calibri"/>
            <family val="2"/>
          </rPr>
          <t>QUALIFIER: This data point is an ESTIMATE produced by the UNESCO INSTITUTE FOR STATISTICS.</t>
        </r>
      </text>
    </comment>
    <comment ref="K185" authorId="0" shapeId="0" xr:uid="{00000000-0006-0000-0B00-000002010000}">
      <text>
        <r>
          <rPr>
            <sz val="10"/>
            <color rgb="FF333333"/>
            <rFont val="Calibri"/>
            <family val="2"/>
          </rPr>
          <t>QUALIFIER: This data point is an ESTIMATE produced by the UNESCO INSTITUTE FOR STATISTICS.</t>
        </r>
      </text>
    </comment>
    <comment ref="I186" authorId="0" shapeId="0" xr:uid="{00000000-0006-0000-0B00-000003010000}">
      <text>
        <r>
          <rPr>
            <sz val="10"/>
            <color rgb="FF333333"/>
            <rFont val="Calibri"/>
            <family val="2"/>
          </rPr>
          <t>QUALIFIER: This data point is an ESTIMATE produced by the UNESCO INSTITUTE FOR STATISTICS.</t>
        </r>
      </text>
    </comment>
    <comment ref="C187" authorId="0" shapeId="0" xr:uid="{00000000-0006-0000-0B00-000004010000}">
      <text>
        <r>
          <rPr>
            <sz val="10"/>
            <color rgb="FF333333"/>
            <rFont val="Calibri"/>
            <family val="2"/>
          </rPr>
          <t>QUALIFIER: This data point is an ESTIMATE produced by the UNESCO INSTITUTE FOR STATISTICS.</t>
        </r>
      </text>
    </comment>
    <comment ref="L190" authorId="0" shapeId="0" xr:uid="{00000000-0006-0000-0B00-000005010000}">
      <text>
        <r>
          <rPr>
            <sz val="10"/>
            <color rgb="FF333333"/>
            <rFont val="Calibri"/>
            <family val="2"/>
          </rPr>
          <t>QUALIFIER: This data point is an ESTIMATE produced by the UNESCO INSTITUTE FOR STATISTICS.</t>
        </r>
      </text>
    </comment>
    <comment ref="F191" authorId="0" shapeId="0" xr:uid="{00000000-0006-0000-0B00-000006010000}">
      <text>
        <r>
          <rPr>
            <sz val="10"/>
            <color rgb="FF333333"/>
            <rFont val="Calibri"/>
            <family val="2"/>
          </rPr>
          <t>QUALIFIER: This data point is an ESTIMATE produced by the UNESCO INSTITUTE FOR STATISTICS.</t>
        </r>
      </text>
    </comment>
    <comment ref="F192" authorId="0" shapeId="0" xr:uid="{00000000-0006-0000-0B00-000007010000}">
      <text>
        <r>
          <rPr>
            <sz val="10"/>
            <color rgb="FF333333"/>
            <rFont val="Calibri"/>
            <family val="2"/>
          </rPr>
          <t>QUALIFIER: This data point is an ESTIMATE produced by the UNESCO INSTITUTE FOR STATISTICS.</t>
        </r>
      </text>
    </comment>
    <comment ref="H193" authorId="0" shapeId="0" xr:uid="{00000000-0006-0000-0B00-000008010000}">
      <text>
        <r>
          <rPr>
            <sz val="10"/>
            <color rgb="FF333333"/>
            <rFont val="Calibri"/>
            <family val="2"/>
          </rPr>
          <t>QUALIFIER: This data point is an ESTIMATE produced by the UNESCO INSTITUTE FOR STATISTICS.</t>
        </r>
      </text>
    </comment>
    <comment ref="J193" authorId="0" shapeId="0" xr:uid="{00000000-0006-0000-0B00-000009010000}">
      <text>
        <r>
          <rPr>
            <sz val="10"/>
            <color rgb="FF333333"/>
            <rFont val="Calibri"/>
            <family val="2"/>
          </rPr>
          <t>QUALIFIER: This data point is an ESTIMATE produced by the UNESCO INSTITUTE FOR STATISTICS.</t>
        </r>
      </text>
    </comment>
    <comment ref="D194" authorId="0" shapeId="0" xr:uid="{00000000-0006-0000-0B00-00000A010000}">
      <text>
        <r>
          <rPr>
            <sz val="10"/>
            <color rgb="FF333333"/>
            <rFont val="Calibri"/>
            <family val="2"/>
          </rPr>
          <t>QUALIFIER: This data point is an ESTIMATE produced by the UNESCO INSTITUTE FOR STATISTICS.</t>
        </r>
      </text>
    </comment>
    <comment ref="H194" authorId="0" shapeId="0" xr:uid="{00000000-0006-0000-0B00-00000B010000}">
      <text>
        <r>
          <rPr>
            <sz val="10"/>
            <color rgb="FF333333"/>
            <rFont val="Calibri"/>
            <family val="2"/>
          </rPr>
          <t>QUALIFIER: This data point is an ESTIMATE produced by the UNESCO INSTITUTE FOR STATISTICS.</t>
        </r>
      </text>
    </comment>
    <comment ref="I195" authorId="0" shapeId="0" xr:uid="{00000000-0006-0000-0B00-00000C010000}">
      <text>
        <r>
          <rPr>
            <sz val="10"/>
            <color rgb="FF333333"/>
            <rFont val="Calibri"/>
            <family val="2"/>
          </rPr>
          <t>QUALIFIER: This data point is an ESTIMATE produced by the UNESCO INSTITUTE FOR STATISTICS.</t>
        </r>
      </text>
    </comment>
    <comment ref="F197" authorId="0" shapeId="0" xr:uid="{00000000-0006-0000-0B00-00000D010000}">
      <text>
        <r>
          <rPr>
            <sz val="10"/>
            <color rgb="FF333333"/>
            <rFont val="Calibri"/>
            <family val="2"/>
          </rPr>
          <t>QUALIFIER: This data point is an ESTIMATE produced by the UNESCO INSTITUTE FOR STATISTICS.</t>
        </r>
      </text>
    </comment>
    <comment ref="I197" authorId="0" shapeId="0" xr:uid="{00000000-0006-0000-0B00-00000E010000}">
      <text>
        <r>
          <rPr>
            <sz val="10"/>
            <color rgb="FF333333"/>
            <rFont val="Calibri"/>
            <family val="2"/>
          </rPr>
          <t>QUALIFIER: This data point is an ESTIMATE produced by the UNESCO INSTITUTE FOR STATISTICS.</t>
        </r>
      </text>
    </comment>
    <comment ref="J197" authorId="0" shapeId="0" xr:uid="{00000000-0006-0000-0B00-00000F010000}">
      <text>
        <r>
          <rPr>
            <sz val="10"/>
            <color rgb="FF333333"/>
            <rFont val="Calibri"/>
            <family val="2"/>
          </rPr>
          <t>QUALIFIER: This data point is an ESTIMATE produced by the UNESCO INSTITUTE FOR STATISTICS.</t>
        </r>
      </text>
    </comment>
    <comment ref="C198" authorId="0" shapeId="0" xr:uid="{00000000-0006-0000-0B00-000010010000}">
      <text>
        <r>
          <rPr>
            <sz val="10"/>
            <color rgb="FF333333"/>
            <rFont val="Calibri"/>
            <family val="2"/>
          </rPr>
          <t>QUALIFIER: This data point is an ESTIMATE produced by the UNESCO INSTITUTE FOR STATISTICS.</t>
        </r>
      </text>
    </comment>
    <comment ref="E198" authorId="0" shapeId="0" xr:uid="{00000000-0006-0000-0B00-000011010000}">
      <text>
        <r>
          <rPr>
            <sz val="10"/>
            <color rgb="FF333333"/>
            <rFont val="Calibri"/>
            <family val="2"/>
          </rPr>
          <t>QUALIFIER: This data point is an ESTIMATE produced by the UNESCO INSTITUTE FOR STATISTICS.</t>
        </r>
      </text>
    </comment>
    <comment ref="E199" authorId="0" shapeId="0" xr:uid="{00000000-0006-0000-0B00-000012010000}">
      <text>
        <r>
          <rPr>
            <sz val="10"/>
            <color rgb="FF333333"/>
            <rFont val="Calibri"/>
            <family val="2"/>
          </rPr>
          <t>QUALIFIER: This data point is an ESTIMATE produced by the UNESCO INSTITUTE FOR STATISTICS.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C11" authorId="0" shapeId="0" xr:uid="{00000000-0006-0000-0C00-000001000000}">
      <text>
        <r>
          <rPr>
            <sz val="10"/>
            <color rgb="FF333333"/>
            <rFont val="Calibri"/>
            <family val="2"/>
          </rPr>
          <t>QUALIFIER: This data point is an ESTIMATE produced by the UNESCO INSTITUTE FOR STATISTICS.</t>
        </r>
      </text>
    </comment>
    <comment ref="I12" authorId="0" shapeId="0" xr:uid="{00000000-0006-0000-0C00-000002000000}">
      <text>
        <r>
          <rPr>
            <sz val="10"/>
            <color rgb="FF333333"/>
            <rFont val="Calibri"/>
            <family val="2"/>
          </rPr>
          <t>QUALIFIER: This data point is an ESTIMATE produced by the UNESCO INSTITUTE FOR STATISTICS.</t>
        </r>
      </text>
    </comment>
    <comment ref="K12" authorId="0" shapeId="0" xr:uid="{00000000-0006-0000-0C00-000003000000}">
      <text>
        <r>
          <rPr>
            <sz val="10"/>
            <color rgb="FF333333"/>
            <rFont val="Calibri"/>
            <family val="2"/>
          </rPr>
          <t>QUALIFIER: This data point is an ESTIMATE produced by the UNESCO INSTITUTE FOR STATISTICS.</t>
        </r>
      </text>
    </comment>
    <comment ref="F13" authorId="0" shapeId="0" xr:uid="{00000000-0006-0000-0C00-000004000000}">
      <text>
        <r>
          <rPr>
            <sz val="10"/>
            <color rgb="FF333333"/>
            <rFont val="Calibri"/>
            <family val="2"/>
          </rPr>
          <t>QUALIFIER: This data point is an ESTIMATE produced by the UNESCO INSTITUTE FOR STATISTICS.</t>
        </r>
      </text>
    </comment>
    <comment ref="E14" authorId="0" shapeId="0" xr:uid="{00000000-0006-0000-0C00-000005000000}">
      <text>
        <r>
          <rPr>
            <sz val="10"/>
            <color rgb="FF333333"/>
            <rFont val="Calibri"/>
            <family val="2"/>
          </rPr>
          <t>QUALIFIER: This data point is a NATIONAL ESTIMATE.</t>
        </r>
      </text>
    </comment>
    <comment ref="F15" authorId="0" shapeId="0" xr:uid="{00000000-0006-0000-0C00-000006000000}">
      <text>
        <r>
          <rPr>
            <sz val="10"/>
            <color rgb="FF333333"/>
            <rFont val="Calibri"/>
            <family val="2"/>
          </rPr>
          <t>QUALIFIER: This data point is an ESTIMATE produced by the UNESCO INSTITUTE FOR STATISTICS.</t>
        </r>
      </text>
    </comment>
    <comment ref="F16" authorId="0" shapeId="0" xr:uid="{00000000-0006-0000-0C00-000007000000}">
      <text>
        <r>
          <rPr>
            <sz val="10"/>
            <color rgb="FF333333"/>
            <rFont val="Calibri"/>
            <family val="2"/>
          </rPr>
          <t>QUALIFIER: This data point is an ESTIMATE produced by the UNESCO INSTITUTE FOR STATISTICS.</t>
        </r>
      </text>
    </comment>
    <comment ref="C19" authorId="0" shapeId="0" xr:uid="{00000000-0006-0000-0C00-000008000000}">
      <text>
        <r>
          <rPr>
            <sz val="10"/>
            <color rgb="FF333333"/>
            <rFont val="Calibri"/>
            <family val="2"/>
          </rPr>
          <t>QUALIFIER: This data point is an ESTIMATE produced by the UNESCO INSTITUTE FOR STATISTICS.</t>
        </r>
      </text>
    </comment>
    <comment ref="F19" authorId="0" shapeId="0" xr:uid="{00000000-0006-0000-0C00-000009000000}">
      <text>
        <r>
          <rPr>
            <sz val="10"/>
            <color rgb="FF333333"/>
            <rFont val="Calibri"/>
            <family val="2"/>
          </rPr>
          <t>QUALIFIER: This data point is an ESTIMATE produced by the UNESCO INSTITUTE FOR STATISTICS.</t>
        </r>
      </text>
    </comment>
    <comment ref="L21" authorId="0" shapeId="0" xr:uid="{00000000-0006-0000-0C00-00000A000000}">
      <text>
        <r>
          <rPr>
            <sz val="10"/>
            <color rgb="FF333333"/>
            <rFont val="Calibri"/>
            <family val="2"/>
          </rPr>
          <t>QUALIFIER: This data point is an ESTIMATE produced by the UNESCO INSTITUTE FOR STATISTICS.</t>
        </r>
      </text>
    </comment>
    <comment ref="C23" authorId="0" shapeId="0" xr:uid="{00000000-0006-0000-0C00-00000B000000}">
      <text>
        <r>
          <rPr>
            <sz val="10"/>
            <color rgb="FF333333"/>
            <rFont val="Calibri"/>
            <family val="2"/>
          </rPr>
          <t>QUALIFIER: This data point is an ESTIMATE produced by the UNESCO INSTITUTE FOR STATISTICS.</t>
        </r>
      </text>
    </comment>
    <comment ref="H24" authorId="0" shapeId="0" xr:uid="{00000000-0006-0000-0C00-00000C000000}">
      <text>
        <r>
          <rPr>
            <sz val="10"/>
            <color rgb="FF333333"/>
            <rFont val="Calibri"/>
            <family val="2"/>
          </rPr>
          <t>QUALIFIER: This data point is an ESTIMATE produced by the UNESCO INSTITUTE FOR STATISTICS.</t>
        </r>
      </text>
    </comment>
    <comment ref="C25" authorId="0" shapeId="0" xr:uid="{00000000-0006-0000-0C00-00000D000000}">
      <text>
        <r>
          <rPr>
            <sz val="10"/>
            <color rgb="FF333333"/>
            <rFont val="Calibri"/>
            <family val="2"/>
          </rPr>
          <t>QUALIFIER: This data point is an ESTIMATE produced by the UNESCO INSTITUTE FOR STATISTICS.</t>
        </r>
      </text>
    </comment>
    <comment ref="D25" authorId="0" shapeId="0" xr:uid="{00000000-0006-0000-0C00-00000E000000}">
      <text>
        <r>
          <rPr>
            <sz val="10"/>
            <color rgb="FF333333"/>
            <rFont val="Calibri"/>
            <family val="2"/>
          </rPr>
          <t>QUALIFIER: This data point is a NATIONAL ESTIMATE.</t>
        </r>
      </text>
    </comment>
    <comment ref="E25" authorId="0" shapeId="0" xr:uid="{00000000-0006-0000-0C00-00000F000000}">
      <text>
        <r>
          <rPr>
            <sz val="10"/>
            <color rgb="FF333333"/>
            <rFont val="Calibri"/>
            <family val="2"/>
          </rPr>
          <t>QUALIFIER: This data point is an ESTIMATE produced by the UNESCO INSTITUTE FOR STATISTICS.</t>
        </r>
      </text>
    </comment>
    <comment ref="F25" authorId="0" shapeId="0" xr:uid="{00000000-0006-0000-0C00-000010000000}">
      <text>
        <r>
          <rPr>
            <sz val="10"/>
            <color rgb="FF333333"/>
            <rFont val="Calibri"/>
            <family val="2"/>
          </rPr>
          <t>QUALIFIER: This data point is an ESTIMATE produced by the UNESCO INSTITUTE FOR STATISTICS.</t>
        </r>
      </text>
    </comment>
    <comment ref="G25" authorId="0" shapeId="0" xr:uid="{00000000-0006-0000-0C00-000011000000}">
      <text>
        <r>
          <rPr>
            <sz val="10"/>
            <color rgb="FF333333"/>
            <rFont val="Calibri"/>
            <family val="2"/>
          </rPr>
          <t>QUALIFIER: This data point is an ESTIMATE produced by the UNESCO INSTITUTE FOR STATISTICS.</t>
        </r>
      </text>
    </comment>
    <comment ref="H25" authorId="0" shapeId="0" xr:uid="{00000000-0006-0000-0C00-000012000000}">
      <text>
        <r>
          <rPr>
            <sz val="10"/>
            <color rgb="FF333333"/>
            <rFont val="Calibri"/>
            <family val="2"/>
          </rPr>
          <t>QUALIFIER: This data point is an ESTIMATE produced by the UNESCO INSTITUTE FOR STATISTICS.</t>
        </r>
      </text>
    </comment>
    <comment ref="I25" authorId="0" shapeId="0" xr:uid="{00000000-0006-0000-0C00-000013000000}">
      <text>
        <r>
          <rPr>
            <sz val="10"/>
            <color rgb="FF333333"/>
            <rFont val="Calibri"/>
            <family val="2"/>
          </rPr>
          <t>QUALIFIER: This data point is an ESTIMATE produced by the UNESCO INSTITUTE FOR STATISTICS.</t>
        </r>
      </text>
    </comment>
    <comment ref="J25" authorId="0" shapeId="0" xr:uid="{00000000-0006-0000-0C00-000014000000}">
      <text>
        <r>
          <rPr>
            <sz val="10"/>
            <color rgb="FF333333"/>
            <rFont val="Calibri"/>
            <family val="2"/>
          </rPr>
          <t>QUALIFIER: This data point is an ESTIMATE produced by the UNESCO INSTITUTE FOR STATISTICS.</t>
        </r>
      </text>
    </comment>
    <comment ref="K25" authorId="0" shapeId="0" xr:uid="{00000000-0006-0000-0C00-000015000000}">
      <text>
        <r>
          <rPr>
            <sz val="10"/>
            <color rgb="FF333333"/>
            <rFont val="Calibri"/>
            <family val="2"/>
          </rPr>
          <t>QUALIFIER: This data point is an ESTIMATE produced by the UNESCO INSTITUTE FOR STATISTICS.</t>
        </r>
      </text>
    </comment>
    <comment ref="L25" authorId="0" shapeId="0" xr:uid="{00000000-0006-0000-0C00-000016000000}">
      <text>
        <r>
          <rPr>
            <sz val="10"/>
            <color rgb="FF333333"/>
            <rFont val="Calibri"/>
            <family val="2"/>
          </rPr>
          <t>QUALIFIER: This data point is an ESTIMATE produced by the UNESCO INSTITUTE FOR STATISTICS.</t>
        </r>
      </text>
    </comment>
    <comment ref="G27" authorId="0" shapeId="0" xr:uid="{00000000-0006-0000-0C00-000017000000}">
      <text>
        <r>
          <rPr>
            <sz val="10"/>
            <color rgb="FF333333"/>
            <rFont val="Calibri"/>
            <family val="2"/>
          </rPr>
          <t>QUALIFIER: This data point is an ESTIMATE produced by the UNESCO INSTITUTE FOR STATISTICS.</t>
        </r>
      </text>
    </comment>
    <comment ref="K28" authorId="0" shapeId="0" xr:uid="{00000000-0006-0000-0C00-000018000000}">
      <text>
        <r>
          <rPr>
            <sz val="10"/>
            <color rgb="FF333333"/>
            <rFont val="Calibri"/>
            <family val="2"/>
          </rPr>
          <t>QUALIFIER: This data point is an ESTIMATE produced by the UNESCO INSTITUTE FOR STATISTICS.</t>
        </r>
      </text>
    </comment>
    <comment ref="I33" authorId="0" shapeId="0" xr:uid="{00000000-0006-0000-0C00-000019000000}">
      <text>
        <r>
          <rPr>
            <sz val="10"/>
            <color rgb="FF333333"/>
            <rFont val="Calibri"/>
            <family val="2"/>
          </rPr>
          <t>QUALIFIER: This data point is a NATIONAL ESTIMATE.</t>
        </r>
      </text>
    </comment>
    <comment ref="J33" authorId="0" shapeId="0" xr:uid="{00000000-0006-0000-0C00-00001A000000}">
      <text>
        <r>
          <rPr>
            <sz val="10"/>
            <color rgb="FF333333"/>
            <rFont val="Calibri"/>
            <family val="2"/>
          </rPr>
          <t>QUALIFIER: This data point is a NATIONAL ESTIMATE.</t>
        </r>
      </text>
    </comment>
    <comment ref="K33" authorId="0" shapeId="0" xr:uid="{00000000-0006-0000-0C00-00001B000000}">
      <text>
        <r>
          <rPr>
            <sz val="10"/>
            <color rgb="FF333333"/>
            <rFont val="Calibri"/>
            <family val="2"/>
          </rPr>
          <t>QUALIFIER: This data point is a NATIONAL ESTIMATE.</t>
        </r>
      </text>
    </comment>
    <comment ref="F35" authorId="0" shapeId="0" xr:uid="{00000000-0006-0000-0C00-00001C000000}">
      <text>
        <r>
          <rPr>
            <sz val="10"/>
            <color rgb="FF333333"/>
            <rFont val="Calibri"/>
            <family val="2"/>
          </rPr>
          <t>QUALIFIER: This data point is an ESTIMATE produced by the UNESCO INSTITUTE FOR STATISTICS.</t>
        </r>
      </text>
    </comment>
    <comment ref="G35" authorId="0" shapeId="0" xr:uid="{00000000-0006-0000-0C00-00001D000000}">
      <text>
        <r>
          <rPr>
            <sz val="10"/>
            <color rgb="FF333333"/>
            <rFont val="Calibri"/>
            <family val="2"/>
          </rPr>
          <t>QUALIFIER: This data point is an ESTIMATE produced by the UNESCO INSTITUTE FOR STATISTICS.</t>
        </r>
      </text>
    </comment>
    <comment ref="I35" authorId="0" shapeId="0" xr:uid="{00000000-0006-0000-0C00-00001E000000}">
      <text>
        <r>
          <rPr>
            <sz val="10"/>
            <color rgb="FF333333"/>
            <rFont val="Calibri"/>
            <family val="2"/>
          </rPr>
          <t>QUALIFIER: This data point is an ESTIMATE produced by the UNESCO INSTITUTE FOR STATISTICS.</t>
        </r>
      </text>
    </comment>
    <comment ref="J35" authorId="0" shapeId="0" xr:uid="{00000000-0006-0000-0C00-00001F000000}">
      <text>
        <r>
          <rPr>
            <sz val="10"/>
            <color rgb="FF333333"/>
            <rFont val="Calibri"/>
            <family val="2"/>
          </rPr>
          <t>QUALIFIER: This data point is an ESTIMATE produced by the UNESCO INSTITUTE FOR STATISTICS.</t>
        </r>
      </text>
    </comment>
    <comment ref="E41" authorId="0" shapeId="0" xr:uid="{00000000-0006-0000-0C00-000020000000}">
      <text>
        <r>
          <rPr>
            <sz val="10"/>
            <color rgb="FF333333"/>
            <rFont val="Calibri"/>
            <family val="2"/>
          </rPr>
          <t>QUALIFIER: This data point is a NATIONAL ESTIMATE.</t>
        </r>
      </text>
    </comment>
    <comment ref="F41" authorId="0" shapeId="0" xr:uid="{00000000-0006-0000-0C00-000021000000}">
      <text>
        <r>
          <rPr>
            <sz val="10"/>
            <color rgb="FF333333"/>
            <rFont val="Calibri"/>
            <family val="2"/>
          </rPr>
          <t>QUALIFIER: This data point is a NATIONAL ESTIMATE.</t>
        </r>
      </text>
    </comment>
    <comment ref="G41" authorId="0" shapeId="0" xr:uid="{00000000-0006-0000-0C00-000022000000}">
      <text>
        <r>
          <rPr>
            <sz val="10"/>
            <color rgb="FF333333"/>
            <rFont val="Calibri"/>
            <family val="2"/>
          </rPr>
          <t>QUALIFIER: This data point is a NATIONAL ESTIMATE.</t>
        </r>
      </text>
    </comment>
    <comment ref="C47" authorId="0" shapeId="0" xr:uid="{00000000-0006-0000-0C00-000023000000}">
      <text>
        <r>
          <rPr>
            <sz val="10"/>
            <color rgb="FF333333"/>
            <rFont val="Calibri"/>
            <family val="2"/>
          </rPr>
          <t>QUALIFIER: This data point is a NATIONAL ESTIMATE.</t>
        </r>
      </text>
    </comment>
    <comment ref="D47" authorId="0" shapeId="0" xr:uid="{00000000-0006-0000-0C00-000024000000}">
      <text>
        <r>
          <rPr>
            <sz val="10"/>
            <color rgb="FF333333"/>
            <rFont val="Calibri"/>
            <family val="2"/>
          </rPr>
          <t>QUALIFIER: This data point is a NATIONAL ESTIMATE.</t>
        </r>
      </text>
    </comment>
    <comment ref="E47" authorId="0" shapeId="0" xr:uid="{00000000-0006-0000-0C00-000025000000}">
      <text>
        <r>
          <rPr>
            <sz val="10"/>
            <color rgb="FF333333"/>
            <rFont val="Calibri"/>
            <family val="2"/>
          </rPr>
          <t>QUALIFIER: This data point is a NATIONAL ESTIMATE.</t>
        </r>
      </text>
    </comment>
    <comment ref="F47" authorId="0" shapeId="0" xr:uid="{00000000-0006-0000-0C00-000026000000}">
      <text>
        <r>
          <rPr>
            <sz val="10"/>
            <color rgb="FF333333"/>
            <rFont val="Calibri"/>
            <family val="2"/>
          </rPr>
          <t>QUALIFIER: This data point is a NATIONAL ESTIMATE.</t>
        </r>
      </text>
    </comment>
    <comment ref="G47" authorId="0" shapeId="0" xr:uid="{00000000-0006-0000-0C00-000027000000}">
      <text>
        <r>
          <rPr>
            <sz val="10"/>
            <color rgb="FF333333"/>
            <rFont val="Calibri"/>
            <family val="2"/>
          </rPr>
          <t>QUALIFIER: This data point is a NATIONAL ESTIMATE.</t>
        </r>
      </text>
    </comment>
    <comment ref="H47" authorId="0" shapeId="0" xr:uid="{00000000-0006-0000-0C00-000028000000}">
      <text>
        <r>
          <rPr>
            <sz val="10"/>
            <color rgb="FF333333"/>
            <rFont val="Calibri"/>
            <family val="2"/>
          </rPr>
          <t>QUALIFIER: This data point is a NATIONAL ESTIMATE.</t>
        </r>
      </text>
    </comment>
    <comment ref="I47" authorId="0" shapeId="0" xr:uid="{00000000-0006-0000-0C00-000029000000}">
      <text>
        <r>
          <rPr>
            <sz val="10"/>
            <color rgb="FF333333"/>
            <rFont val="Calibri"/>
            <family val="2"/>
          </rPr>
          <t>QUALIFIER: This data point is a NATIONAL ESTIMATE.</t>
        </r>
      </text>
    </comment>
    <comment ref="J47" authorId="0" shapeId="0" xr:uid="{00000000-0006-0000-0C00-00002A000000}">
      <text>
        <r>
          <rPr>
            <sz val="10"/>
            <color rgb="FF333333"/>
            <rFont val="Calibri"/>
            <family val="2"/>
          </rPr>
          <t>QUALIFIER: This data point is a NATIONAL ESTIMATE.</t>
        </r>
      </text>
    </comment>
    <comment ref="K47" authorId="0" shapeId="0" xr:uid="{00000000-0006-0000-0C00-00002B000000}">
      <text>
        <r>
          <rPr>
            <sz val="10"/>
            <color rgb="FF333333"/>
            <rFont val="Calibri"/>
            <family val="2"/>
          </rPr>
          <t>QUALIFIER: This data point is a NATIONAL ESTIMATE.</t>
        </r>
      </text>
    </comment>
    <comment ref="J49" authorId="0" shapeId="0" xr:uid="{00000000-0006-0000-0C00-00002C000000}">
      <text>
        <r>
          <rPr>
            <sz val="10"/>
            <color rgb="FF333333"/>
            <rFont val="Calibri"/>
            <family val="2"/>
          </rPr>
          <t>QUALIFIER: This data point is an ESTIMATE produced by the UNESCO INSTITUTE FOR STATISTICS.</t>
        </r>
      </text>
    </comment>
    <comment ref="C51" authorId="0" shapeId="0" xr:uid="{00000000-0006-0000-0C00-00002D000000}">
      <text>
        <r>
          <rPr>
            <sz val="10"/>
            <color rgb="FF333333"/>
            <rFont val="Calibri"/>
            <family val="2"/>
          </rPr>
          <t>MAGNITUDE: The value will be 0. This data point is NOT APPLICABLE for the submitting nation.</t>
        </r>
      </text>
    </comment>
    <comment ref="D51" authorId="0" shapeId="0" xr:uid="{00000000-0006-0000-0C00-00002E000000}">
      <text>
        <r>
          <rPr>
            <sz val="10"/>
            <color rgb="FF333333"/>
            <rFont val="Calibri"/>
            <family val="2"/>
          </rPr>
          <t>MAGNITUDE: The value will be 0. This data point is NOT APPLICABLE for the submitting nation.</t>
        </r>
      </text>
    </comment>
    <comment ref="E51" authorId="0" shapeId="0" xr:uid="{00000000-0006-0000-0C00-00002F000000}">
      <text>
        <r>
          <rPr>
            <sz val="10"/>
            <color rgb="FF333333"/>
            <rFont val="Calibri"/>
            <family val="2"/>
          </rPr>
          <t>MAGNITUDE: The value will be 0. This data point is NOT APPLICABLE for the submitting nation.</t>
        </r>
      </text>
    </comment>
    <comment ref="F51" authorId="0" shapeId="0" xr:uid="{00000000-0006-0000-0C00-000030000000}">
      <text>
        <r>
          <rPr>
            <sz val="10"/>
            <color rgb="FF333333"/>
            <rFont val="Calibri"/>
            <family val="2"/>
          </rPr>
          <t>MAGNITUDE: The value will be 0. This data point is NOT APPLICABLE for the submitting nation.</t>
        </r>
      </text>
    </comment>
    <comment ref="G51" authorId="0" shapeId="0" xr:uid="{00000000-0006-0000-0C00-000031000000}">
      <text>
        <r>
          <rPr>
            <sz val="10"/>
            <color rgb="FF333333"/>
            <rFont val="Calibri"/>
            <family val="2"/>
          </rPr>
          <t>MAGNITUDE: The value will be 0. This data point is NOT APPLICABLE for the submitting nation.</t>
        </r>
      </text>
    </comment>
    <comment ref="H51" authorId="0" shapeId="0" xr:uid="{00000000-0006-0000-0C00-000032000000}">
      <text>
        <r>
          <rPr>
            <sz val="10"/>
            <color rgb="FF333333"/>
            <rFont val="Calibri"/>
            <family val="2"/>
          </rPr>
          <t>MAGNITUDE: The value will be 0. This data point is NOT APPLICABLE for the submitting nation.</t>
        </r>
      </text>
    </comment>
    <comment ref="I51" authorId="0" shapeId="0" xr:uid="{00000000-0006-0000-0C00-000033000000}">
      <text>
        <r>
          <rPr>
            <sz val="10"/>
            <color rgb="FF333333"/>
            <rFont val="Calibri"/>
            <family val="2"/>
          </rPr>
          <t>MAGNITUDE: The value will be 0. This data point is NOT APPLICABLE for the submitting nation.</t>
        </r>
      </text>
    </comment>
    <comment ref="J51" authorId="0" shapeId="0" xr:uid="{00000000-0006-0000-0C00-000034000000}">
      <text>
        <r>
          <rPr>
            <sz val="10"/>
            <color rgb="FF333333"/>
            <rFont val="Calibri"/>
            <family val="2"/>
          </rPr>
          <t>MAGNITUDE: The value will be 0. This data point is NOT APPLICABLE for the submitting nation.</t>
        </r>
      </text>
    </comment>
    <comment ref="K51" authorId="0" shapeId="0" xr:uid="{00000000-0006-0000-0C00-000035000000}">
      <text>
        <r>
          <rPr>
            <sz val="10"/>
            <color rgb="FF333333"/>
            <rFont val="Calibri"/>
            <family val="2"/>
          </rPr>
          <t>MAGNITUDE: The value will be 0. This data point is NOT APPLICABLE for the submitting nation.</t>
        </r>
      </text>
    </comment>
    <comment ref="L51" authorId="0" shapeId="0" xr:uid="{00000000-0006-0000-0C00-000036000000}">
      <text>
        <r>
          <rPr>
            <sz val="10"/>
            <color rgb="FF333333"/>
            <rFont val="Calibri"/>
            <family val="2"/>
          </rPr>
          <t>MAGNITUDE: The value will be 0. This data point is NOT APPLICABLE for the submitting nation.</t>
        </r>
      </text>
    </comment>
    <comment ref="M51" authorId="0" shapeId="0" xr:uid="{00000000-0006-0000-0C00-000037000000}">
      <text>
        <r>
          <rPr>
            <sz val="10"/>
            <color rgb="FF333333"/>
            <rFont val="Calibri"/>
            <family val="2"/>
          </rPr>
          <t>MAGNITUDE: The value will be 0. This data point is NOT APPLICABLE for the submitting nation.</t>
        </r>
      </text>
    </comment>
    <comment ref="C54" authorId="0" shapeId="0" xr:uid="{00000000-0006-0000-0C00-000038000000}">
      <text>
        <r>
          <rPr>
            <sz val="10"/>
            <color rgb="FF333333"/>
            <rFont val="Calibri"/>
            <family val="2"/>
          </rPr>
          <t>QUALIFIER: This data point is a NATIONAL ESTIMATE.</t>
        </r>
      </text>
    </comment>
    <comment ref="D54" authorId="0" shapeId="0" xr:uid="{00000000-0006-0000-0C00-000039000000}">
      <text>
        <r>
          <rPr>
            <sz val="10"/>
            <color rgb="FF333333"/>
            <rFont val="Calibri"/>
            <family val="2"/>
          </rPr>
          <t>QUALIFIER: This data point is an ESTIMATE produced by the UNESCO INSTITUTE FOR STATISTICS.</t>
        </r>
      </text>
    </comment>
    <comment ref="E54" authorId="0" shapeId="0" xr:uid="{00000000-0006-0000-0C00-00003A000000}">
      <text>
        <r>
          <rPr>
            <sz val="10"/>
            <color rgb="FF333333"/>
            <rFont val="Calibri"/>
            <family val="2"/>
          </rPr>
          <t>QUALIFIER: This data point is a NATIONAL ESTIMATE.</t>
        </r>
      </text>
    </comment>
    <comment ref="G54" authorId="0" shapeId="0" xr:uid="{00000000-0006-0000-0C00-00003B000000}">
      <text>
        <r>
          <rPr>
            <sz val="10"/>
            <color rgb="FF333333"/>
            <rFont val="Calibri"/>
            <family val="2"/>
          </rPr>
          <t>QUALIFIER: This data point is a NATIONAL ESTIMATE.</t>
        </r>
      </text>
    </comment>
    <comment ref="H54" authorId="0" shapeId="0" xr:uid="{00000000-0006-0000-0C00-00003C000000}">
      <text>
        <r>
          <rPr>
            <sz val="10"/>
            <color rgb="FF333333"/>
            <rFont val="Calibri"/>
            <family val="2"/>
          </rPr>
          <t>QUALIFIER: This data point is a NATIONAL ESTIMATE.</t>
        </r>
      </text>
    </comment>
    <comment ref="I54" authorId="0" shapeId="0" xr:uid="{00000000-0006-0000-0C00-00003D000000}">
      <text>
        <r>
          <rPr>
            <sz val="10"/>
            <color rgb="FF333333"/>
            <rFont val="Calibri"/>
            <family val="2"/>
          </rPr>
          <t>QUALIFIER: This data point is a NATIONAL ESTIMATE.</t>
        </r>
      </text>
    </comment>
    <comment ref="J54" authorId="0" shapeId="0" xr:uid="{00000000-0006-0000-0C00-00003E000000}">
      <text>
        <r>
          <rPr>
            <sz val="10"/>
            <color rgb="FF333333"/>
            <rFont val="Calibri"/>
            <family val="2"/>
          </rPr>
          <t>QUALIFIER: This data point is a NATIONAL ESTIMATE.</t>
        </r>
      </text>
    </comment>
    <comment ref="K54" authorId="0" shapeId="0" xr:uid="{00000000-0006-0000-0C00-00003F000000}">
      <text>
        <r>
          <rPr>
            <sz val="10"/>
            <color rgb="FF333333"/>
            <rFont val="Calibri"/>
            <family val="2"/>
          </rPr>
          <t>QUALIFIER: This data point is a NATIONAL ESTIMATE.</t>
        </r>
      </text>
    </comment>
    <comment ref="C56" authorId="0" shapeId="0" xr:uid="{00000000-0006-0000-0C00-000040000000}">
      <text>
        <r>
          <rPr>
            <sz val="10"/>
            <color rgb="FF333333"/>
            <rFont val="Calibri"/>
            <family val="2"/>
          </rPr>
          <t>QUALIFIER: This data point is a NATIONAL ESTIMATE.</t>
        </r>
      </text>
    </comment>
    <comment ref="D56" authorId="0" shapeId="0" xr:uid="{00000000-0006-0000-0C00-000041000000}">
      <text>
        <r>
          <rPr>
            <sz val="10"/>
            <color rgb="FF333333"/>
            <rFont val="Calibri"/>
            <family val="2"/>
          </rPr>
          <t>QUALIFIER: This data point is a NATIONAL ESTIMATE.</t>
        </r>
      </text>
    </comment>
    <comment ref="E56" authorId="0" shapeId="0" xr:uid="{00000000-0006-0000-0C00-000042000000}">
      <text>
        <r>
          <rPr>
            <sz val="10"/>
            <color rgb="FF333333"/>
            <rFont val="Calibri"/>
            <family val="2"/>
          </rPr>
          <t>QUALIFIER: This data point is a NATIONAL ESTIMATE.</t>
        </r>
      </text>
    </comment>
    <comment ref="F56" authorId="0" shapeId="0" xr:uid="{00000000-0006-0000-0C00-000043000000}">
      <text>
        <r>
          <rPr>
            <sz val="10"/>
            <color rgb="FF333333"/>
            <rFont val="Calibri"/>
            <family val="2"/>
          </rPr>
          <t>QUALIFIER: This data point is a NATIONAL ESTIMATE.</t>
        </r>
      </text>
    </comment>
    <comment ref="G56" authorId="0" shapeId="0" xr:uid="{00000000-0006-0000-0C00-000044000000}">
      <text>
        <r>
          <rPr>
            <sz val="10"/>
            <color rgb="FF333333"/>
            <rFont val="Calibri"/>
            <family val="2"/>
          </rPr>
          <t>QUALIFIER: This data point is a NATIONAL ESTIMATE.</t>
        </r>
      </text>
    </comment>
    <comment ref="H56" authorId="0" shapeId="0" xr:uid="{00000000-0006-0000-0C00-000045000000}">
      <text>
        <r>
          <rPr>
            <sz val="10"/>
            <color rgb="FF333333"/>
            <rFont val="Calibri"/>
            <family val="2"/>
          </rPr>
          <t>QUALIFIER: This data point is a NATIONAL ESTIMATE.</t>
        </r>
      </text>
    </comment>
    <comment ref="I56" authorId="0" shapeId="0" xr:uid="{00000000-0006-0000-0C00-000046000000}">
      <text>
        <r>
          <rPr>
            <sz val="10"/>
            <color rgb="FF333333"/>
            <rFont val="Calibri"/>
            <family val="2"/>
          </rPr>
          <t>QUALIFIER: This data point is a NATIONAL ESTIMATE.</t>
        </r>
      </text>
    </comment>
    <comment ref="J56" authorId="0" shapeId="0" xr:uid="{00000000-0006-0000-0C00-000047000000}">
      <text>
        <r>
          <rPr>
            <sz val="10"/>
            <color rgb="FF333333"/>
            <rFont val="Calibri"/>
            <family val="2"/>
          </rPr>
          <t>QUALIFIER: This data point is a NATIONAL ESTIMATE.</t>
        </r>
      </text>
    </comment>
    <comment ref="K56" authorId="0" shapeId="0" xr:uid="{00000000-0006-0000-0C00-000048000000}">
      <text>
        <r>
          <rPr>
            <sz val="10"/>
            <color rgb="FF333333"/>
            <rFont val="Calibri"/>
            <family val="2"/>
          </rPr>
          <t>QUALIFIER: This data point is a NATIONAL ESTIMATE.</t>
        </r>
      </text>
    </comment>
    <comment ref="C57" authorId="0" shapeId="0" xr:uid="{00000000-0006-0000-0C00-000049000000}">
      <text>
        <r>
          <rPr>
            <sz val="10"/>
            <color rgb="FF333333"/>
            <rFont val="Calibri"/>
            <family val="2"/>
          </rPr>
          <t>QUALIFIER: This data point is a NATIONAL ESTIMATE.</t>
        </r>
      </text>
    </comment>
    <comment ref="D57" authorId="0" shapeId="0" xr:uid="{00000000-0006-0000-0C00-00004A000000}">
      <text>
        <r>
          <rPr>
            <sz val="10"/>
            <color rgb="FF333333"/>
            <rFont val="Calibri"/>
            <family val="2"/>
          </rPr>
          <t>QUALIFIER: This data point is a NATIONAL ESTIMATE.</t>
        </r>
      </text>
    </comment>
    <comment ref="E57" authorId="0" shapeId="0" xr:uid="{00000000-0006-0000-0C00-00004B000000}">
      <text>
        <r>
          <rPr>
            <sz val="10"/>
            <color rgb="FF333333"/>
            <rFont val="Calibri"/>
            <family val="2"/>
          </rPr>
          <t>QUALIFIER: This data point is a NATIONAL ESTIMATE.</t>
        </r>
      </text>
    </comment>
    <comment ref="G57" authorId="0" shapeId="0" xr:uid="{00000000-0006-0000-0C00-00004C000000}">
      <text>
        <r>
          <rPr>
            <sz val="10"/>
            <color rgb="FF333333"/>
            <rFont val="Calibri"/>
            <family val="2"/>
          </rPr>
          <t>QUALIFIER: This data point is a NATIONAL ESTIMATE.</t>
        </r>
      </text>
    </comment>
    <comment ref="H57" authorId="0" shapeId="0" xr:uid="{00000000-0006-0000-0C00-00004D000000}">
      <text>
        <r>
          <rPr>
            <sz val="10"/>
            <color rgb="FF333333"/>
            <rFont val="Calibri"/>
            <family val="2"/>
          </rPr>
          <t>QUALIFIER: This data point is a NATIONAL ESTIMATE.</t>
        </r>
      </text>
    </comment>
    <comment ref="I57" authorId="0" shapeId="0" xr:uid="{00000000-0006-0000-0C00-00004E000000}">
      <text>
        <r>
          <rPr>
            <sz val="10"/>
            <color rgb="FF333333"/>
            <rFont val="Calibri"/>
            <family val="2"/>
          </rPr>
          <t>QUALIFIER: This data point is a NATIONAL ESTIMATE.</t>
        </r>
      </text>
    </comment>
    <comment ref="J57" authorId="0" shapeId="0" xr:uid="{00000000-0006-0000-0C00-00004F000000}">
      <text>
        <r>
          <rPr>
            <sz val="10"/>
            <color rgb="FF333333"/>
            <rFont val="Calibri"/>
            <family val="2"/>
          </rPr>
          <t>QUALIFIER: This data point is a NATIONAL ESTIMATE.</t>
        </r>
      </text>
    </comment>
    <comment ref="K57" authorId="0" shapeId="0" xr:uid="{00000000-0006-0000-0C00-000050000000}">
      <text>
        <r>
          <rPr>
            <sz val="10"/>
            <color rgb="FF333333"/>
            <rFont val="Calibri"/>
            <family val="2"/>
          </rPr>
          <t>QUALIFIER: This data point is a NATIONAL ESTIMATE.</t>
        </r>
      </text>
    </comment>
    <comment ref="C58" authorId="0" shapeId="0" xr:uid="{00000000-0006-0000-0C00-000051000000}">
      <text>
        <r>
          <rPr>
            <sz val="10"/>
            <color rgb="FF333333"/>
            <rFont val="Calibri"/>
            <family val="2"/>
          </rPr>
          <t>QUALIFIER: This data point is a NATIONAL ESTIMATE.</t>
        </r>
      </text>
    </comment>
    <comment ref="D58" authorId="0" shapeId="0" xr:uid="{00000000-0006-0000-0C00-000052000000}">
      <text>
        <r>
          <rPr>
            <sz val="10"/>
            <color rgb="FF333333"/>
            <rFont val="Calibri"/>
            <family val="2"/>
          </rPr>
          <t>QUALIFIER: This data point is a NATIONAL ESTIMATE.</t>
        </r>
      </text>
    </comment>
    <comment ref="E58" authorId="0" shapeId="0" xr:uid="{00000000-0006-0000-0C00-000053000000}">
      <text>
        <r>
          <rPr>
            <sz val="10"/>
            <color rgb="FF333333"/>
            <rFont val="Calibri"/>
            <family val="2"/>
          </rPr>
          <t>QUALIFIER: This data point is a NATIONAL ESTIMATE.</t>
        </r>
      </text>
    </comment>
    <comment ref="F58" authorId="0" shapeId="0" xr:uid="{00000000-0006-0000-0C00-000054000000}">
      <text>
        <r>
          <rPr>
            <sz val="10"/>
            <color rgb="FF333333"/>
            <rFont val="Calibri"/>
            <family val="2"/>
          </rPr>
          <t>QUALIFIER: This data point is a NATIONAL ESTIMATE.</t>
        </r>
      </text>
    </comment>
    <comment ref="G58" authorId="0" shapeId="0" xr:uid="{00000000-0006-0000-0C00-000055000000}">
      <text>
        <r>
          <rPr>
            <sz val="10"/>
            <color rgb="FF333333"/>
            <rFont val="Calibri"/>
            <family val="2"/>
          </rPr>
          <t>QUALIFIER: This data point is a NATIONAL ESTIMATE.</t>
        </r>
      </text>
    </comment>
    <comment ref="H58" authorId="0" shapeId="0" xr:uid="{00000000-0006-0000-0C00-000056000000}">
      <text>
        <r>
          <rPr>
            <sz val="10"/>
            <color rgb="FF333333"/>
            <rFont val="Calibri"/>
            <family val="2"/>
          </rPr>
          <t>QUALIFIER: This data point is a NATIONAL ESTIMATE.</t>
        </r>
      </text>
    </comment>
    <comment ref="I58" authorId="0" shapeId="0" xr:uid="{00000000-0006-0000-0C00-000057000000}">
      <text>
        <r>
          <rPr>
            <sz val="10"/>
            <color rgb="FF333333"/>
            <rFont val="Calibri"/>
            <family val="2"/>
          </rPr>
          <t>QUALIFIER: This data point is a NATIONAL ESTIMATE.</t>
        </r>
      </text>
    </comment>
    <comment ref="J58" authorId="0" shapeId="0" xr:uid="{00000000-0006-0000-0C00-000058000000}">
      <text>
        <r>
          <rPr>
            <sz val="10"/>
            <color rgb="FF333333"/>
            <rFont val="Calibri"/>
            <family val="2"/>
          </rPr>
          <t>QUALIFIER: This data point is a NATIONAL ESTIMATE.</t>
        </r>
      </text>
    </comment>
    <comment ref="K58" authorId="0" shapeId="0" xr:uid="{00000000-0006-0000-0C00-000059000000}">
      <text>
        <r>
          <rPr>
            <sz val="10"/>
            <color rgb="FF333333"/>
            <rFont val="Calibri"/>
            <family val="2"/>
          </rPr>
          <t>QUALIFIER: This data point is a NATIONAL ESTIMATE.</t>
        </r>
      </text>
    </comment>
    <comment ref="H64" authorId="0" shapeId="0" xr:uid="{00000000-0006-0000-0C00-00005A000000}">
      <text>
        <r>
          <rPr>
            <sz val="10"/>
            <color rgb="FF333333"/>
            <rFont val="Calibri"/>
            <family val="2"/>
          </rPr>
          <t>QUALIFIER: This data point is an ESTIMATE produced by the UNESCO INSTITUTE FOR STATISTICS.</t>
        </r>
      </text>
    </comment>
    <comment ref="I64" authorId="0" shapeId="0" xr:uid="{00000000-0006-0000-0C00-00005B000000}">
      <text>
        <r>
          <rPr>
            <sz val="10"/>
            <color rgb="FF333333"/>
            <rFont val="Calibri"/>
            <family val="2"/>
          </rPr>
          <t>QUALIFIER: This data point is an ESTIMATE produced by the UNESCO INSTITUTE FOR STATISTICS.</t>
        </r>
      </text>
    </comment>
    <comment ref="C66" authorId="0" shapeId="0" xr:uid="{00000000-0006-0000-0C00-00005C000000}">
      <text>
        <r>
          <rPr>
            <sz val="10"/>
            <color rgb="FF333333"/>
            <rFont val="Calibri"/>
            <family val="2"/>
          </rPr>
          <t>QUALIFIER: This data point is a NATIONAL ESTIMATE.</t>
        </r>
      </text>
    </comment>
    <comment ref="D66" authorId="0" shapeId="0" xr:uid="{00000000-0006-0000-0C00-00005D000000}">
      <text>
        <r>
          <rPr>
            <sz val="10"/>
            <color rgb="FF333333"/>
            <rFont val="Calibri"/>
            <family val="2"/>
          </rPr>
          <t>QUALIFIER: This data point is a NATIONAL ESTIMATE.</t>
        </r>
      </text>
    </comment>
    <comment ref="E66" authorId="0" shapeId="0" xr:uid="{00000000-0006-0000-0C00-00005E000000}">
      <text>
        <r>
          <rPr>
            <sz val="10"/>
            <color rgb="FF333333"/>
            <rFont val="Calibri"/>
            <family val="2"/>
          </rPr>
          <t>QUALIFIER: This data point is a NATIONAL ESTIMATE.</t>
        </r>
      </text>
    </comment>
    <comment ref="F66" authorId="0" shapeId="0" xr:uid="{00000000-0006-0000-0C00-00005F000000}">
      <text>
        <r>
          <rPr>
            <sz val="10"/>
            <color rgb="FF333333"/>
            <rFont val="Calibri"/>
            <family val="2"/>
          </rPr>
          <t>QUALIFIER: This data point is a NATIONAL ESTIMATE.</t>
        </r>
      </text>
    </comment>
    <comment ref="G66" authorId="0" shapeId="0" xr:uid="{00000000-0006-0000-0C00-000060000000}">
      <text>
        <r>
          <rPr>
            <sz val="10"/>
            <color rgb="FF333333"/>
            <rFont val="Calibri"/>
            <family val="2"/>
          </rPr>
          <t>QUALIFIER: This data point is a NATIONAL ESTIMATE.</t>
        </r>
      </text>
    </comment>
    <comment ref="H66" authorId="0" shapeId="0" xr:uid="{00000000-0006-0000-0C00-000061000000}">
      <text>
        <r>
          <rPr>
            <sz val="10"/>
            <color rgb="FF333333"/>
            <rFont val="Calibri"/>
            <family val="2"/>
          </rPr>
          <t>QUALIFIER: This data point is a NATIONAL ESTIMATE.</t>
        </r>
      </text>
    </comment>
    <comment ref="I66" authorId="0" shapeId="0" xr:uid="{00000000-0006-0000-0C00-000062000000}">
      <text>
        <r>
          <rPr>
            <sz val="10"/>
            <color rgb="FF333333"/>
            <rFont val="Calibri"/>
            <family val="2"/>
          </rPr>
          <t>QUALIFIER: This data point is a NATIONAL ESTIMATE.</t>
        </r>
      </text>
    </comment>
    <comment ref="J66" authorId="0" shapeId="0" xr:uid="{00000000-0006-0000-0C00-000063000000}">
      <text>
        <r>
          <rPr>
            <sz val="10"/>
            <color rgb="FF333333"/>
            <rFont val="Calibri"/>
            <family val="2"/>
          </rPr>
          <t>QUALIFIER: This data point is a NATIONAL ESTIMATE.</t>
        </r>
      </text>
    </comment>
    <comment ref="K66" authorId="0" shapeId="0" xr:uid="{00000000-0006-0000-0C00-000064000000}">
      <text>
        <r>
          <rPr>
            <sz val="10"/>
            <color rgb="FF333333"/>
            <rFont val="Calibri"/>
            <family val="2"/>
          </rPr>
          <t>QUALIFIER: This data point is a NATIONAL ESTIMATE.</t>
        </r>
      </text>
    </comment>
    <comment ref="L66" authorId="0" shapeId="0" xr:uid="{00000000-0006-0000-0C00-000065000000}">
      <text>
        <r>
          <rPr>
            <sz val="10"/>
            <color rgb="FF333333"/>
            <rFont val="Calibri"/>
            <family val="2"/>
          </rPr>
          <t>QUALIFIER: This data point is a NATIONAL ESTIMATE.</t>
        </r>
      </text>
    </comment>
    <comment ref="G67" authorId="0" shapeId="0" xr:uid="{00000000-0006-0000-0C00-000066000000}">
      <text>
        <r>
          <rPr>
            <sz val="10"/>
            <color rgb="FF333333"/>
            <rFont val="Calibri"/>
            <family val="2"/>
          </rPr>
          <t>QUALIFIER: This data point is an ESTIMATE produced by the UNESCO INSTITUTE FOR STATISTICS.</t>
        </r>
      </text>
    </comment>
    <comment ref="H67" authorId="0" shapeId="0" xr:uid="{00000000-0006-0000-0C00-000067000000}">
      <text>
        <r>
          <rPr>
            <sz val="10"/>
            <color rgb="FF333333"/>
            <rFont val="Calibri"/>
            <family val="2"/>
          </rPr>
          <t>QUALIFIER: This data point is an ESTIMATE produced by the UNESCO INSTITUTE FOR STATISTICS.</t>
        </r>
      </text>
    </comment>
    <comment ref="I67" authorId="0" shapeId="0" xr:uid="{00000000-0006-0000-0C00-000068000000}">
      <text>
        <r>
          <rPr>
            <sz val="10"/>
            <color rgb="FF333333"/>
            <rFont val="Calibri"/>
            <family val="2"/>
          </rPr>
          <t>QUALIFIER: This data point is an ESTIMATE produced by the UNESCO INSTITUTE FOR STATISTICS.</t>
        </r>
      </text>
    </comment>
    <comment ref="K67" authorId="0" shapeId="0" xr:uid="{00000000-0006-0000-0C00-000069000000}">
      <text>
        <r>
          <rPr>
            <sz val="10"/>
            <color rgb="FF333333"/>
            <rFont val="Calibri"/>
            <family val="2"/>
          </rPr>
          <t>QUALIFIER: This data point is an ESTIMATE produced by the UNESCO INSTITUTE FOR STATISTICS.</t>
        </r>
      </text>
    </comment>
    <comment ref="F68" authorId="0" shapeId="0" xr:uid="{00000000-0006-0000-0C00-00006A000000}">
      <text>
        <r>
          <rPr>
            <sz val="10"/>
            <color rgb="FF333333"/>
            <rFont val="Calibri"/>
            <family val="2"/>
          </rPr>
          <t>QUALIFIER: This data point is an ESTIMATE produced by the UNESCO INSTITUTE FOR STATISTICS.</t>
        </r>
      </text>
    </comment>
    <comment ref="G68" authorId="0" shapeId="0" xr:uid="{00000000-0006-0000-0C00-00006B000000}">
      <text>
        <r>
          <rPr>
            <sz val="10"/>
            <color rgb="FF333333"/>
            <rFont val="Calibri"/>
            <family val="2"/>
          </rPr>
          <t>QUALIFIER: This data point is an ESTIMATE produced by the UNESCO INSTITUTE FOR STATISTICS.</t>
        </r>
      </text>
    </comment>
    <comment ref="H68" authorId="0" shapeId="0" xr:uid="{00000000-0006-0000-0C00-00006C000000}">
      <text>
        <r>
          <rPr>
            <sz val="10"/>
            <color rgb="FF333333"/>
            <rFont val="Calibri"/>
            <family val="2"/>
          </rPr>
          <t>QUALIFIER: This data point is an ESTIMATE produced by the UNESCO INSTITUTE FOR STATISTICS.</t>
        </r>
      </text>
    </comment>
    <comment ref="I68" authorId="0" shapeId="0" xr:uid="{00000000-0006-0000-0C00-00006D000000}">
      <text>
        <r>
          <rPr>
            <sz val="10"/>
            <color rgb="FF333333"/>
            <rFont val="Calibri"/>
            <family val="2"/>
          </rPr>
          <t>QUALIFIER: This data point is an ESTIMATE produced by the UNESCO INSTITUTE FOR STATISTICS.</t>
        </r>
      </text>
    </comment>
    <comment ref="J68" authorId="0" shapeId="0" xr:uid="{00000000-0006-0000-0C00-00006E000000}">
      <text>
        <r>
          <rPr>
            <sz val="10"/>
            <color rgb="FF333333"/>
            <rFont val="Calibri"/>
            <family val="2"/>
          </rPr>
          <t>QUALIFIER: This data point is an ESTIMATE produced by the UNESCO INSTITUTE FOR STATISTICS.</t>
        </r>
      </text>
    </comment>
    <comment ref="K68" authorId="0" shapeId="0" xr:uid="{00000000-0006-0000-0C00-00006F000000}">
      <text>
        <r>
          <rPr>
            <sz val="10"/>
            <color rgb="FF333333"/>
            <rFont val="Calibri"/>
            <family val="2"/>
          </rPr>
          <t>QUALIFIER: This data point is an ESTIMATE produced by the UNESCO INSTITUTE FOR STATISTICS.</t>
        </r>
      </text>
    </comment>
    <comment ref="K69" authorId="0" shapeId="0" xr:uid="{00000000-0006-0000-0C00-000070000000}">
      <text>
        <r>
          <rPr>
            <sz val="10"/>
            <color rgb="FF333333"/>
            <rFont val="Calibri"/>
            <family val="2"/>
          </rPr>
          <t>QUALIFIER: This data point is an ESTIMATE produced by the UNESCO INSTITUTE FOR STATISTICS.</t>
        </r>
      </text>
    </comment>
    <comment ref="C70" authorId="0" shapeId="0" xr:uid="{00000000-0006-0000-0C00-000071000000}">
      <text>
        <r>
          <rPr>
            <sz val="10"/>
            <color rgb="FF333333"/>
            <rFont val="Calibri"/>
            <family val="2"/>
          </rPr>
          <t>QUALIFIER: This data point is a NATIONAL ESTIMATE.</t>
        </r>
      </text>
    </comment>
    <comment ref="D70" authorId="0" shapeId="0" xr:uid="{00000000-0006-0000-0C00-000072000000}">
      <text>
        <r>
          <rPr>
            <sz val="10"/>
            <color rgb="FF333333"/>
            <rFont val="Calibri"/>
            <family val="2"/>
          </rPr>
          <t>QUALIFIER: This data point is a NATIONAL ESTIMATE.</t>
        </r>
      </text>
    </comment>
    <comment ref="E70" authorId="0" shapeId="0" xr:uid="{00000000-0006-0000-0C00-000073000000}">
      <text>
        <r>
          <rPr>
            <sz val="10"/>
            <color rgb="FF333333"/>
            <rFont val="Calibri"/>
            <family val="2"/>
          </rPr>
          <t>QUALIFIER: This data point is a NATIONAL ESTIMATE.</t>
        </r>
      </text>
    </comment>
    <comment ref="F70" authorId="0" shapeId="0" xr:uid="{00000000-0006-0000-0C00-000074000000}">
      <text>
        <r>
          <rPr>
            <sz val="10"/>
            <color rgb="FF333333"/>
            <rFont val="Calibri"/>
            <family val="2"/>
          </rPr>
          <t>QUALIFIER: This data point is a NATIONAL ESTIMATE.</t>
        </r>
      </text>
    </comment>
    <comment ref="G70" authorId="0" shapeId="0" xr:uid="{00000000-0006-0000-0C00-000075000000}">
      <text>
        <r>
          <rPr>
            <sz val="10"/>
            <color rgb="FF333333"/>
            <rFont val="Calibri"/>
            <family val="2"/>
          </rPr>
          <t>QUALIFIER: This data point is a NATIONAL ESTIMATE.</t>
        </r>
      </text>
    </comment>
    <comment ref="H70" authorId="0" shapeId="0" xr:uid="{00000000-0006-0000-0C00-000076000000}">
      <text>
        <r>
          <rPr>
            <sz val="10"/>
            <color rgb="FF333333"/>
            <rFont val="Calibri"/>
            <family val="2"/>
          </rPr>
          <t>QUALIFIER: This data point is a NATIONAL ESTIMATE.</t>
        </r>
      </text>
    </comment>
    <comment ref="I70" authorId="0" shapeId="0" xr:uid="{00000000-0006-0000-0C00-000077000000}">
      <text>
        <r>
          <rPr>
            <sz val="10"/>
            <color rgb="FF333333"/>
            <rFont val="Calibri"/>
            <family val="2"/>
          </rPr>
          <t>QUALIFIER: This data point is a NATIONAL ESTIMATE.</t>
        </r>
      </text>
    </comment>
    <comment ref="J70" authorId="0" shapeId="0" xr:uid="{00000000-0006-0000-0C00-000078000000}">
      <text>
        <r>
          <rPr>
            <sz val="10"/>
            <color rgb="FF333333"/>
            <rFont val="Calibri"/>
            <family val="2"/>
          </rPr>
          <t>QUALIFIER: This data point is a NATIONAL ESTIMATE.</t>
        </r>
      </text>
    </comment>
    <comment ref="K70" authorId="0" shapeId="0" xr:uid="{00000000-0006-0000-0C00-000079000000}">
      <text>
        <r>
          <rPr>
            <sz val="10"/>
            <color rgb="FF333333"/>
            <rFont val="Calibri"/>
            <family val="2"/>
          </rPr>
          <t>QUALIFIER: This data point is a NATIONAL ESTIMATE.</t>
        </r>
      </text>
    </comment>
    <comment ref="L70" authorId="0" shapeId="0" xr:uid="{00000000-0006-0000-0C00-00007A000000}">
      <text>
        <r>
          <rPr>
            <sz val="10"/>
            <color rgb="FF333333"/>
            <rFont val="Calibri"/>
            <family val="2"/>
          </rPr>
          <t>QUALIFIER: This data point is a NATIONAL ESTIMATE.</t>
        </r>
      </text>
    </comment>
    <comment ref="F76" authorId="0" shapeId="0" xr:uid="{00000000-0006-0000-0C00-00007B000000}">
      <text>
        <r>
          <rPr>
            <sz val="10"/>
            <color rgb="FF333333"/>
            <rFont val="Calibri"/>
            <family val="2"/>
          </rPr>
          <t>QUALIFIER: This data point is an ESTIMATE produced by the UNESCO INSTITUTE FOR STATISTICS.</t>
        </r>
      </text>
    </comment>
    <comment ref="G76" authorId="0" shapeId="0" xr:uid="{00000000-0006-0000-0C00-00007C000000}">
      <text>
        <r>
          <rPr>
            <sz val="10"/>
            <color rgb="FF333333"/>
            <rFont val="Calibri"/>
            <family val="2"/>
          </rPr>
          <t>QUALIFIER: This data point is an ESTIMATE produced by the UNESCO INSTITUTE FOR STATISTICS.</t>
        </r>
      </text>
    </comment>
    <comment ref="G78" authorId="0" shapeId="0" xr:uid="{00000000-0006-0000-0C00-00007D000000}">
      <text>
        <r>
          <rPr>
            <sz val="10"/>
            <color rgb="FF333333"/>
            <rFont val="Calibri"/>
            <family val="2"/>
          </rPr>
          <t>QUALIFIER: This data point is a NATIONAL ESTIMATE.</t>
        </r>
      </text>
    </comment>
    <comment ref="H78" authorId="0" shapeId="0" xr:uid="{00000000-0006-0000-0C00-00007E000000}">
      <text>
        <r>
          <rPr>
            <sz val="10"/>
            <color rgb="FF333333"/>
            <rFont val="Calibri"/>
            <family val="2"/>
          </rPr>
          <t>QUALIFIER: This data point is a NATIONAL ESTIMATE.</t>
        </r>
      </text>
    </comment>
    <comment ref="I78" authorId="0" shapeId="0" xr:uid="{00000000-0006-0000-0C00-00007F000000}">
      <text>
        <r>
          <rPr>
            <sz val="10"/>
            <color rgb="FF333333"/>
            <rFont val="Calibri"/>
            <family val="2"/>
          </rPr>
          <t>QUALIFIER: This data point is a NATIONAL ESTIMATE.</t>
        </r>
      </text>
    </comment>
    <comment ref="J78" authorId="0" shapeId="0" xr:uid="{00000000-0006-0000-0C00-000080000000}">
      <text>
        <r>
          <rPr>
            <sz val="10"/>
            <color rgb="FF333333"/>
            <rFont val="Calibri"/>
            <family val="2"/>
          </rPr>
          <t>QUALIFIER: This data point is a NATIONAL ESTIMATE.</t>
        </r>
      </text>
    </comment>
    <comment ref="K78" authorId="0" shapeId="0" xr:uid="{00000000-0006-0000-0C00-000081000000}">
      <text>
        <r>
          <rPr>
            <sz val="10"/>
            <color rgb="FF333333"/>
            <rFont val="Calibri"/>
            <family val="2"/>
          </rPr>
          <t>QUALIFIER: This data point is a NATIONAL ESTIMATE.</t>
        </r>
      </text>
    </comment>
    <comment ref="C82" authorId="0" shapeId="0" xr:uid="{00000000-0006-0000-0C00-000082000000}">
      <text>
        <r>
          <rPr>
            <sz val="10"/>
            <color rgb="FF333333"/>
            <rFont val="Calibri"/>
            <family val="2"/>
          </rPr>
          <t>QUALIFIER: This data point is a NATIONAL ESTIMATE.</t>
        </r>
      </text>
    </comment>
    <comment ref="D82" authorId="0" shapeId="0" xr:uid="{00000000-0006-0000-0C00-000083000000}">
      <text>
        <r>
          <rPr>
            <sz val="10"/>
            <color rgb="FF333333"/>
            <rFont val="Calibri"/>
            <family val="2"/>
          </rPr>
          <t>QUALIFIER: This data point is a NATIONAL ESTIMATE.</t>
        </r>
      </text>
    </comment>
    <comment ref="D85" authorId="0" shapeId="0" xr:uid="{00000000-0006-0000-0C00-000084000000}">
      <text>
        <r>
          <rPr>
            <sz val="10"/>
            <color rgb="FF333333"/>
            <rFont val="Calibri"/>
            <family val="2"/>
          </rPr>
          <t>QUALIFIER: This data point is a NATIONAL ESTIMATE.</t>
        </r>
      </text>
    </comment>
    <comment ref="D86" authorId="0" shapeId="0" xr:uid="{00000000-0006-0000-0C00-000085000000}">
      <text>
        <r>
          <rPr>
            <sz val="10"/>
            <color rgb="FF333333"/>
            <rFont val="Calibri"/>
            <family val="2"/>
          </rPr>
          <t>QUALIFIER: This data point is a NATIONAL ESTIMATE.</t>
        </r>
      </text>
    </comment>
    <comment ref="I91" authorId="0" shapeId="0" xr:uid="{00000000-0006-0000-0C00-000086000000}">
      <text>
        <r>
          <rPr>
            <sz val="10"/>
            <color rgb="FF333333"/>
            <rFont val="Calibri"/>
            <family val="2"/>
          </rPr>
          <t>QUALIFIER: This data point is an ESTIMATE produced by the UNESCO INSTITUTE FOR STATISTICS.</t>
        </r>
      </text>
    </comment>
    <comment ref="C93" authorId="0" shapeId="0" xr:uid="{00000000-0006-0000-0C00-000087000000}">
      <text>
        <r>
          <rPr>
            <sz val="10"/>
            <color rgb="FF333333"/>
            <rFont val="Calibri"/>
            <family val="2"/>
          </rPr>
          <t>QUALIFIER: This data point is a NATIONAL ESTIMATE.</t>
        </r>
      </text>
    </comment>
    <comment ref="D93" authorId="0" shapeId="0" xr:uid="{00000000-0006-0000-0C00-000088000000}">
      <text>
        <r>
          <rPr>
            <sz val="10"/>
            <color rgb="FF333333"/>
            <rFont val="Calibri"/>
            <family val="2"/>
          </rPr>
          <t>QUALIFIER: This data point is a NATIONAL ESTIMATE.</t>
        </r>
      </text>
    </comment>
    <comment ref="E93" authorId="0" shapeId="0" xr:uid="{00000000-0006-0000-0C00-000089000000}">
      <text>
        <r>
          <rPr>
            <sz val="10"/>
            <color rgb="FF333333"/>
            <rFont val="Calibri"/>
            <family val="2"/>
          </rPr>
          <t>QUALIFIER: This data point is a NATIONAL ESTIMATE.</t>
        </r>
      </text>
    </comment>
    <comment ref="F93" authorId="0" shapeId="0" xr:uid="{00000000-0006-0000-0C00-00008A000000}">
      <text>
        <r>
          <rPr>
            <sz val="10"/>
            <color rgb="FF333333"/>
            <rFont val="Calibri"/>
            <family val="2"/>
          </rPr>
          <t>QUALIFIER: This data point is a NATIONAL ESTIMATE.</t>
        </r>
      </text>
    </comment>
    <comment ref="G93" authorId="0" shapeId="0" xr:uid="{00000000-0006-0000-0C00-00008B000000}">
      <text>
        <r>
          <rPr>
            <sz val="10"/>
            <color rgb="FF333333"/>
            <rFont val="Calibri"/>
            <family val="2"/>
          </rPr>
          <t>QUALIFIER: This data point is a NATIONAL ESTIMATE.</t>
        </r>
      </text>
    </comment>
    <comment ref="H93" authorId="0" shapeId="0" xr:uid="{00000000-0006-0000-0C00-00008C000000}">
      <text>
        <r>
          <rPr>
            <sz val="10"/>
            <color rgb="FF333333"/>
            <rFont val="Calibri"/>
            <family val="2"/>
          </rPr>
          <t>QUALIFIER: This data point is a NATIONAL ESTIMATE.</t>
        </r>
      </text>
    </comment>
    <comment ref="I93" authorId="0" shapeId="0" xr:uid="{00000000-0006-0000-0C00-00008D000000}">
      <text>
        <r>
          <rPr>
            <sz val="10"/>
            <color rgb="FF333333"/>
            <rFont val="Calibri"/>
            <family val="2"/>
          </rPr>
          <t>QUALIFIER: This data point is a NATIONAL ESTIMATE.</t>
        </r>
      </text>
    </comment>
    <comment ref="J93" authorId="0" shapeId="0" xr:uid="{00000000-0006-0000-0C00-00008E000000}">
      <text>
        <r>
          <rPr>
            <sz val="10"/>
            <color rgb="FF333333"/>
            <rFont val="Calibri"/>
            <family val="2"/>
          </rPr>
          <t>QUALIFIER: This data point is a NATIONAL ESTIMATE.</t>
        </r>
      </text>
    </comment>
    <comment ref="K93" authorId="0" shapeId="0" xr:uid="{00000000-0006-0000-0C00-00008F000000}">
      <text>
        <r>
          <rPr>
            <sz val="10"/>
            <color rgb="FF333333"/>
            <rFont val="Calibri"/>
            <family val="2"/>
          </rPr>
          <t>QUALIFIER: This data point is a NATIONAL ESTIMATE.</t>
        </r>
      </text>
    </comment>
    <comment ref="L93" authorId="0" shapeId="0" xr:uid="{00000000-0006-0000-0C00-000090000000}">
      <text>
        <r>
          <rPr>
            <sz val="10"/>
            <color rgb="FF333333"/>
            <rFont val="Calibri"/>
            <family val="2"/>
          </rPr>
          <t>QUALIFIER: This data point is a NATIONAL ESTIMATE.</t>
        </r>
      </text>
    </comment>
    <comment ref="G94" authorId="0" shapeId="0" xr:uid="{00000000-0006-0000-0C00-000091000000}">
      <text>
        <r>
          <rPr>
            <sz val="10"/>
            <color rgb="FF333333"/>
            <rFont val="Calibri"/>
            <family val="2"/>
          </rPr>
          <t>QUALIFIER: This data point is an ESTIMATE produced by the UNESCO INSTITUTE FOR STATISTICS.</t>
        </r>
      </text>
    </comment>
    <comment ref="I94" authorId="0" shapeId="0" xr:uid="{00000000-0006-0000-0C00-000092000000}">
      <text>
        <r>
          <rPr>
            <sz val="10"/>
            <color rgb="FF333333"/>
            <rFont val="Calibri"/>
            <family val="2"/>
          </rPr>
          <t>QUALIFIER: This data point is an ESTIMATE produced by the UNESCO INSTITUTE FOR STATISTICS.</t>
        </r>
      </text>
    </comment>
    <comment ref="D98" authorId="0" shapeId="0" xr:uid="{00000000-0006-0000-0C00-000093000000}">
      <text>
        <r>
          <rPr>
            <sz val="10"/>
            <color rgb="FF333333"/>
            <rFont val="Calibri"/>
            <family val="2"/>
          </rPr>
          <t>QUALIFIER: This data point is an ESTIMATE produced by the UNESCO INSTITUTE FOR STATISTICS.</t>
        </r>
      </text>
    </comment>
    <comment ref="C116" authorId="0" shapeId="0" xr:uid="{00000000-0006-0000-0C00-000094000000}">
      <text>
        <r>
          <rPr>
            <sz val="10"/>
            <color rgb="FF333333"/>
            <rFont val="Calibri"/>
            <family val="2"/>
          </rPr>
          <t>QUALIFIER: This data point is an ESTIMATE produced by the UNESCO INSTITUTE FOR STATISTICS.</t>
        </r>
      </text>
    </comment>
    <comment ref="J116" authorId="0" shapeId="0" xr:uid="{00000000-0006-0000-0C00-000095000000}">
      <text>
        <r>
          <rPr>
            <sz val="10"/>
            <color rgb="FF333333"/>
            <rFont val="Calibri"/>
            <family val="2"/>
          </rPr>
          <t>QUALIFIER: This data point is a NATIONAL ESTIMATE.</t>
        </r>
      </text>
    </comment>
    <comment ref="L116" authorId="0" shapeId="0" xr:uid="{00000000-0006-0000-0C00-000096000000}">
      <text>
        <r>
          <rPr>
            <sz val="10"/>
            <color rgb="FF333333"/>
            <rFont val="Calibri"/>
            <family val="2"/>
          </rPr>
          <t>QUALIFIER: This data point is a NATIONAL ESTIMATE.</t>
        </r>
      </text>
    </comment>
    <comment ref="C117" authorId="0" shapeId="0" xr:uid="{00000000-0006-0000-0C00-000097000000}">
      <text>
        <r>
          <rPr>
            <sz val="10"/>
            <color rgb="FF333333"/>
            <rFont val="Calibri"/>
            <family val="2"/>
          </rPr>
          <t>QUALIFIER: This data point is an ESTIMATE produced by the UNESCO INSTITUTE FOR STATISTICS.</t>
        </r>
      </text>
    </comment>
    <comment ref="D117" authorId="0" shapeId="0" xr:uid="{00000000-0006-0000-0C00-000098000000}">
      <text>
        <r>
          <rPr>
            <sz val="10"/>
            <color rgb="FF333333"/>
            <rFont val="Calibri"/>
            <family val="2"/>
          </rPr>
          <t>QUALIFIER: This data point is an ESTIMATE produced by the UNESCO INSTITUTE FOR STATISTICS.</t>
        </r>
      </text>
    </comment>
    <comment ref="E117" authorId="0" shapeId="0" xr:uid="{00000000-0006-0000-0C00-000099000000}">
      <text>
        <r>
          <rPr>
            <sz val="10"/>
            <color rgb="FF333333"/>
            <rFont val="Calibri"/>
            <family val="2"/>
          </rPr>
          <t>QUALIFIER: This data point is an ESTIMATE produced by the UNESCO INSTITUTE FOR STATISTICS.</t>
        </r>
      </text>
    </comment>
    <comment ref="F117" authorId="0" shapeId="0" xr:uid="{00000000-0006-0000-0C00-00009A000000}">
      <text>
        <r>
          <rPr>
            <sz val="10"/>
            <color rgb="FF333333"/>
            <rFont val="Calibri"/>
            <family val="2"/>
          </rPr>
          <t>QUALIFIER: This data point is an ESTIMATE produced by the UNESCO INSTITUTE FOR STATISTICS.</t>
        </r>
      </text>
    </comment>
    <comment ref="G117" authorId="0" shapeId="0" xr:uid="{00000000-0006-0000-0C00-00009B000000}">
      <text>
        <r>
          <rPr>
            <sz val="10"/>
            <color rgb="FF333333"/>
            <rFont val="Calibri"/>
            <family val="2"/>
          </rPr>
          <t>QUALIFIER: This data point is an ESTIMATE produced by the UNESCO INSTITUTE FOR STATISTICS.</t>
        </r>
      </text>
    </comment>
    <comment ref="H117" authorId="0" shapeId="0" xr:uid="{00000000-0006-0000-0C00-00009C000000}">
      <text>
        <r>
          <rPr>
            <sz val="10"/>
            <color rgb="FF333333"/>
            <rFont val="Calibri"/>
            <family val="2"/>
          </rPr>
          <t>QUALIFIER: This data point is an ESTIMATE produced by the UNESCO INSTITUTE FOR STATISTICS.</t>
        </r>
      </text>
    </comment>
    <comment ref="I117" authorId="0" shapeId="0" xr:uid="{00000000-0006-0000-0C00-00009D000000}">
      <text>
        <r>
          <rPr>
            <sz val="10"/>
            <color rgb="FF333333"/>
            <rFont val="Calibri"/>
            <family val="2"/>
          </rPr>
          <t>QUALIFIER: This data point is an ESTIMATE produced by the UNESCO INSTITUTE FOR STATISTICS.</t>
        </r>
      </text>
    </comment>
    <comment ref="J117" authorId="0" shapeId="0" xr:uid="{00000000-0006-0000-0C00-00009E000000}">
      <text>
        <r>
          <rPr>
            <sz val="10"/>
            <color rgb="FF333333"/>
            <rFont val="Calibri"/>
            <family val="2"/>
          </rPr>
          <t>QUALIFIER: This data point is an ESTIMATE produced by the UNESCO INSTITUTE FOR STATISTICS.</t>
        </r>
      </text>
    </comment>
    <comment ref="K117" authorId="0" shapeId="0" xr:uid="{00000000-0006-0000-0C00-00009F000000}">
      <text>
        <r>
          <rPr>
            <sz val="10"/>
            <color rgb="FF333333"/>
            <rFont val="Calibri"/>
            <family val="2"/>
          </rPr>
          <t>QUALIFIER: This data point is a NATIONAL ESTIMATE.</t>
        </r>
      </text>
    </comment>
    <comment ref="L117" authorId="0" shapeId="0" xr:uid="{00000000-0006-0000-0C00-0000A0000000}">
      <text>
        <r>
          <rPr>
            <sz val="10"/>
            <color rgb="FF333333"/>
            <rFont val="Calibri"/>
            <family val="2"/>
          </rPr>
          <t>QUALIFIER: This data point is a NATIONAL ESTIMATE.</t>
        </r>
      </text>
    </comment>
    <comment ref="C119" authorId="0" shapeId="0" xr:uid="{00000000-0006-0000-0C00-0000A1000000}">
      <text>
        <r>
          <rPr>
            <sz val="10"/>
            <color rgb="FF333333"/>
            <rFont val="Calibri"/>
            <family val="2"/>
          </rPr>
          <t>QUALIFIER: This data point is a NATIONAL ESTIMATE.</t>
        </r>
      </text>
    </comment>
    <comment ref="D119" authorId="0" shapeId="0" xr:uid="{00000000-0006-0000-0C00-0000A2000000}">
      <text>
        <r>
          <rPr>
            <sz val="10"/>
            <color rgb="FF333333"/>
            <rFont val="Calibri"/>
            <family val="2"/>
          </rPr>
          <t>QUALIFIER: This data point is a NATIONAL ESTIMATE.</t>
        </r>
      </text>
    </comment>
    <comment ref="E119" authorId="0" shapeId="0" xr:uid="{00000000-0006-0000-0C00-0000A3000000}">
      <text>
        <r>
          <rPr>
            <sz val="10"/>
            <color rgb="FF333333"/>
            <rFont val="Calibri"/>
            <family val="2"/>
          </rPr>
          <t>QUALIFIER: This data point is a NATIONAL ESTIMATE.</t>
        </r>
      </text>
    </comment>
    <comment ref="F119" authorId="0" shapeId="0" xr:uid="{00000000-0006-0000-0C00-0000A4000000}">
      <text>
        <r>
          <rPr>
            <sz val="10"/>
            <color rgb="FF333333"/>
            <rFont val="Calibri"/>
            <family val="2"/>
          </rPr>
          <t>QUALIFIER: This data point is a NATIONAL ESTIMATE.</t>
        </r>
      </text>
    </comment>
    <comment ref="G119" authorId="0" shapeId="0" xr:uid="{00000000-0006-0000-0C00-0000A5000000}">
      <text>
        <r>
          <rPr>
            <sz val="10"/>
            <color rgb="FF333333"/>
            <rFont val="Calibri"/>
            <family val="2"/>
          </rPr>
          <t>QUALIFIER: This data point is a NATIONAL ESTIMATE.</t>
        </r>
      </text>
    </comment>
    <comment ref="H119" authorId="0" shapeId="0" xr:uid="{00000000-0006-0000-0C00-0000A6000000}">
      <text>
        <r>
          <rPr>
            <sz val="10"/>
            <color rgb="FF333333"/>
            <rFont val="Calibri"/>
            <family val="2"/>
          </rPr>
          <t>QUALIFIER: This data point is a NATIONAL ESTIMATE.</t>
        </r>
      </text>
    </comment>
    <comment ref="I119" authorId="0" shapeId="0" xr:uid="{00000000-0006-0000-0C00-0000A7000000}">
      <text>
        <r>
          <rPr>
            <sz val="10"/>
            <color rgb="FF333333"/>
            <rFont val="Calibri"/>
            <family val="2"/>
          </rPr>
          <t>QUALIFIER: This data point is a NATIONAL ESTIMATE.</t>
        </r>
      </text>
    </comment>
    <comment ref="J119" authorId="0" shapeId="0" xr:uid="{00000000-0006-0000-0C00-0000A8000000}">
      <text>
        <r>
          <rPr>
            <sz val="10"/>
            <color rgb="FF333333"/>
            <rFont val="Calibri"/>
            <family val="2"/>
          </rPr>
          <t>QUALIFIER: This data point is a NATIONAL ESTIMATE.</t>
        </r>
      </text>
    </comment>
    <comment ref="K119" authorId="0" shapeId="0" xr:uid="{00000000-0006-0000-0C00-0000A9000000}">
      <text>
        <r>
          <rPr>
            <sz val="10"/>
            <color rgb="FF333333"/>
            <rFont val="Calibri"/>
            <family val="2"/>
          </rPr>
          <t>QUALIFIER: This data point is a NATIONAL ESTIMATE.</t>
        </r>
      </text>
    </comment>
    <comment ref="F121" authorId="0" shapeId="0" xr:uid="{00000000-0006-0000-0C00-0000AA000000}">
      <text>
        <r>
          <rPr>
            <sz val="10"/>
            <color rgb="FF333333"/>
            <rFont val="Calibri"/>
            <family val="2"/>
          </rPr>
          <t>QUALIFIER: This data point is an ESTIMATE produced by the UNESCO INSTITUTE FOR STATISTICS.</t>
        </r>
      </text>
    </comment>
    <comment ref="G123" authorId="0" shapeId="0" xr:uid="{00000000-0006-0000-0C00-0000AB000000}">
      <text>
        <r>
          <rPr>
            <sz val="10"/>
            <color rgb="FF333333"/>
            <rFont val="Calibri"/>
            <family val="2"/>
          </rPr>
          <t>QUALIFIER: This data point is an ESTIMATE produced by the UNESCO INSTITUTE FOR STATISTICS.</t>
        </r>
      </text>
    </comment>
    <comment ref="C125" authorId="0" shapeId="0" xr:uid="{00000000-0006-0000-0C00-0000AC000000}">
      <text>
        <r>
          <rPr>
            <sz val="10"/>
            <color rgb="FF333333"/>
            <rFont val="Calibri"/>
            <family val="2"/>
          </rPr>
          <t>QUALIFIER: This data point is an ESTIMATE produced by the UNESCO INSTITUTE FOR STATISTICS.</t>
        </r>
      </text>
    </comment>
    <comment ref="D125" authorId="0" shapeId="0" xr:uid="{00000000-0006-0000-0C00-0000AD000000}">
      <text>
        <r>
          <rPr>
            <sz val="10"/>
            <color rgb="FF333333"/>
            <rFont val="Calibri"/>
            <family val="2"/>
          </rPr>
          <t>QUALIFIER: This data point is an ESTIMATE produced by the UNESCO INSTITUTE FOR STATISTICS.</t>
        </r>
      </text>
    </comment>
    <comment ref="E125" authorId="0" shapeId="0" xr:uid="{00000000-0006-0000-0C00-0000AE000000}">
      <text>
        <r>
          <rPr>
            <sz val="10"/>
            <color rgb="FF333333"/>
            <rFont val="Calibri"/>
            <family val="2"/>
          </rPr>
          <t>QUALIFIER: This data point is an ESTIMATE produced by the UNESCO INSTITUTE FOR STATISTICS.</t>
        </r>
      </text>
    </comment>
    <comment ref="C132" authorId="0" shapeId="0" xr:uid="{00000000-0006-0000-0C00-0000AF000000}">
      <text>
        <r>
          <rPr>
            <sz val="10"/>
            <color rgb="FF333333"/>
            <rFont val="Calibri"/>
            <family val="2"/>
          </rPr>
          <t>QUALIFIER: This data point is an ESTIMATE produced by the UNESCO INSTITUTE FOR STATISTICS.</t>
        </r>
      </text>
    </comment>
    <comment ref="D132" authorId="0" shapeId="0" xr:uid="{00000000-0006-0000-0C00-0000B0000000}">
      <text>
        <r>
          <rPr>
            <sz val="10"/>
            <color rgb="FF333333"/>
            <rFont val="Calibri"/>
            <family val="2"/>
          </rPr>
          <t>QUALIFIER: This data point is an ESTIMATE produced by the UNESCO INSTITUTE FOR STATISTICS.</t>
        </r>
      </text>
    </comment>
    <comment ref="G132" authorId="0" shapeId="0" xr:uid="{00000000-0006-0000-0C00-0000B1000000}">
      <text>
        <r>
          <rPr>
            <sz val="10"/>
            <color rgb="FF333333"/>
            <rFont val="Calibri"/>
            <family val="2"/>
          </rPr>
          <t>QUALIFIER: This data point is a NATIONAL ESTIMATE.</t>
        </r>
      </text>
    </comment>
    <comment ref="C134" authorId="0" shapeId="0" xr:uid="{00000000-0006-0000-0C00-0000B2000000}">
      <text>
        <r>
          <rPr>
            <sz val="10"/>
            <color rgb="FF333333"/>
            <rFont val="Calibri"/>
            <family val="2"/>
          </rPr>
          <t>QUALIFIER: This data point is an ESTIMATE produced by the UNESCO INSTITUTE FOR STATISTICS.</t>
        </r>
      </text>
    </comment>
    <comment ref="E134" authorId="0" shapeId="0" xr:uid="{00000000-0006-0000-0C00-0000B3000000}">
      <text>
        <r>
          <rPr>
            <sz val="10"/>
            <color rgb="FF333333"/>
            <rFont val="Calibri"/>
            <family val="2"/>
          </rPr>
          <t>QUALIFIER: This data point is an ESTIMATE produced by the UNESCO INSTITUTE FOR STATISTICS.</t>
        </r>
      </text>
    </comment>
    <comment ref="F135" authorId="0" shapeId="0" xr:uid="{00000000-0006-0000-0C00-0000B4000000}">
      <text>
        <r>
          <rPr>
            <sz val="10"/>
            <color rgb="FF333333"/>
            <rFont val="Calibri"/>
            <family val="2"/>
          </rPr>
          <t>QUALIFIER: This data point is an ESTIMATE produced by the UNESCO INSTITUTE FOR STATISTICS.</t>
        </r>
      </text>
    </comment>
    <comment ref="G135" authorId="0" shapeId="0" xr:uid="{00000000-0006-0000-0C00-0000B5000000}">
      <text>
        <r>
          <rPr>
            <sz val="10"/>
            <color rgb="FF333333"/>
            <rFont val="Calibri"/>
            <family val="2"/>
          </rPr>
          <t>QUALIFIER: This data point is an ESTIMATE produced by the UNESCO INSTITUTE FOR STATISTICS.</t>
        </r>
      </text>
    </comment>
    <comment ref="H136" authorId="0" shapeId="0" xr:uid="{00000000-0006-0000-0C00-0000B6000000}">
      <text>
        <r>
          <rPr>
            <sz val="10"/>
            <color rgb="FF333333"/>
            <rFont val="Calibri"/>
            <family val="2"/>
          </rPr>
          <t>QUALIFIER: This data point is an ESTIMATE produced by the UNESCO INSTITUTE FOR STATISTICS.</t>
        </r>
      </text>
    </comment>
    <comment ref="I138" authorId="0" shapeId="0" xr:uid="{00000000-0006-0000-0C00-0000B7000000}">
      <text>
        <r>
          <rPr>
            <sz val="10"/>
            <color rgb="FF333333"/>
            <rFont val="Calibri"/>
            <family val="2"/>
          </rPr>
          <t>QUALIFIER: This data point is an ESTIMATE produced by the UNESCO INSTITUTE FOR STATISTICS.</t>
        </r>
      </text>
    </comment>
    <comment ref="K145" authorId="0" shapeId="0" xr:uid="{00000000-0006-0000-0C00-0000B8000000}">
      <text>
        <r>
          <rPr>
            <sz val="10"/>
            <color rgb="FF333333"/>
            <rFont val="Calibri"/>
            <family val="2"/>
          </rPr>
          <t>QUALIFIER: This data point is an ESTIMATE produced by the UNESCO INSTITUTE FOR STATISTICS.</t>
        </r>
      </text>
    </comment>
    <comment ref="C147" authorId="0" shapeId="0" xr:uid="{00000000-0006-0000-0C00-0000B9000000}">
      <text>
        <r>
          <rPr>
            <sz val="10"/>
            <color rgb="FF333333"/>
            <rFont val="Calibri"/>
            <family val="2"/>
          </rPr>
          <t>QUALIFIER: This data point is an ESTIMATE produced by the UNESCO INSTITUTE FOR STATISTICS.</t>
        </r>
      </text>
    </comment>
    <comment ref="C151" authorId="0" shapeId="0" xr:uid="{00000000-0006-0000-0C00-0000BA000000}">
      <text>
        <r>
          <rPr>
            <sz val="10"/>
            <color rgb="FF333333"/>
            <rFont val="Calibri"/>
            <family val="2"/>
          </rPr>
          <t>QUALIFIER: This data point is an ESTIMATE produced by the UNESCO INSTITUTE FOR STATISTICS.</t>
        </r>
      </text>
    </comment>
    <comment ref="I151" authorId="0" shapeId="0" xr:uid="{00000000-0006-0000-0C00-0000BB000000}">
      <text>
        <r>
          <rPr>
            <sz val="10"/>
            <color rgb="FF333333"/>
            <rFont val="Calibri"/>
            <family val="2"/>
          </rPr>
          <t>QUALIFIER: This data point is an ESTIMATE produced by the UNESCO INSTITUTE FOR STATISTICS.</t>
        </r>
      </text>
    </comment>
    <comment ref="E152" authorId="0" shapeId="0" xr:uid="{00000000-0006-0000-0C00-0000BC000000}">
      <text>
        <r>
          <rPr>
            <sz val="10"/>
            <color rgb="FF333333"/>
            <rFont val="Calibri"/>
            <family val="2"/>
          </rPr>
          <t>QUALIFIER: This data point is an ESTIMATE produced by the UNESCO INSTITUTE FOR STATISTICS.</t>
        </r>
      </text>
    </comment>
    <comment ref="D153" authorId="0" shapeId="0" xr:uid="{00000000-0006-0000-0C00-0000BD000000}">
      <text>
        <r>
          <rPr>
            <sz val="10"/>
            <color rgb="FF333333"/>
            <rFont val="Calibri"/>
            <family val="2"/>
          </rPr>
          <t>QUALIFIER: This data point is an ESTIMATE produced by the UNESCO INSTITUTE FOR STATISTICS.</t>
        </r>
      </text>
    </comment>
    <comment ref="E159" authorId="0" shapeId="0" xr:uid="{00000000-0006-0000-0C00-0000BE000000}">
      <text>
        <r>
          <rPr>
            <sz val="10"/>
            <color rgb="FF333333"/>
            <rFont val="Calibri"/>
            <family val="2"/>
          </rPr>
          <t>QUALIFIER: This data point is an ESTIMATE produced by the UNESCO INSTITUTE FOR STATISTICS.</t>
        </r>
      </text>
    </comment>
    <comment ref="F159" authorId="0" shapeId="0" xr:uid="{00000000-0006-0000-0C00-0000BF000000}">
      <text>
        <r>
          <rPr>
            <sz val="10"/>
            <color rgb="FF333333"/>
            <rFont val="Calibri"/>
            <family val="2"/>
          </rPr>
          <t>QUALIFIER: This data point is an ESTIMATE produced by the UNESCO INSTITUTE FOR STATISTICS.</t>
        </r>
      </text>
    </comment>
    <comment ref="G159" authorId="0" shapeId="0" xr:uid="{00000000-0006-0000-0C00-0000C0000000}">
      <text>
        <r>
          <rPr>
            <sz val="10"/>
            <color rgb="FF333333"/>
            <rFont val="Calibri"/>
            <family val="2"/>
          </rPr>
          <t>QUALIFIER: This data point is an ESTIMATE produced by the UNESCO INSTITUTE FOR STATISTICS.</t>
        </r>
      </text>
    </comment>
    <comment ref="H159" authorId="0" shapeId="0" xr:uid="{00000000-0006-0000-0C00-0000C1000000}">
      <text>
        <r>
          <rPr>
            <sz val="10"/>
            <color rgb="FF333333"/>
            <rFont val="Calibri"/>
            <family val="2"/>
          </rPr>
          <t>QUALIFIER: This data point is an ESTIMATE produced by the UNESCO INSTITUTE FOR STATISTICS.</t>
        </r>
      </text>
    </comment>
    <comment ref="C160" authorId="0" shapeId="0" xr:uid="{00000000-0006-0000-0C00-0000C2000000}">
      <text>
        <r>
          <rPr>
            <sz val="10"/>
            <color rgb="FF333333"/>
            <rFont val="Calibri"/>
            <family val="2"/>
          </rPr>
          <t>QUALIFIER: This data point is an ESTIMATE produced by the UNESCO INSTITUTE FOR STATISTICS.</t>
        </r>
      </text>
    </comment>
    <comment ref="D160" authorId="0" shapeId="0" xr:uid="{00000000-0006-0000-0C00-0000C3000000}">
      <text>
        <r>
          <rPr>
            <sz val="10"/>
            <color rgb="FF333333"/>
            <rFont val="Calibri"/>
            <family val="2"/>
          </rPr>
          <t>QUALIFIER: This data point is an ESTIMATE produced by the UNESCO INSTITUTE FOR STATISTICS.</t>
        </r>
      </text>
    </comment>
    <comment ref="E160" authorId="0" shapeId="0" xr:uid="{00000000-0006-0000-0C00-0000C4000000}">
      <text>
        <r>
          <rPr>
            <sz val="10"/>
            <color rgb="FF333333"/>
            <rFont val="Calibri"/>
            <family val="2"/>
          </rPr>
          <t>QUALIFIER: This data point is an ESTIMATE produced by the UNESCO INSTITUTE FOR STATISTICS.</t>
        </r>
      </text>
    </comment>
    <comment ref="G160" authorId="0" shapeId="0" xr:uid="{00000000-0006-0000-0C00-0000C5000000}">
      <text>
        <r>
          <rPr>
            <sz val="10"/>
            <color rgb="FF333333"/>
            <rFont val="Calibri"/>
            <family val="2"/>
          </rPr>
          <t>QUALIFIER: This data point is an ESTIMATE produced by the UNESCO INSTITUTE FOR STATISTICS.</t>
        </r>
      </text>
    </comment>
    <comment ref="H160" authorId="0" shapeId="0" xr:uid="{00000000-0006-0000-0C00-0000C6000000}">
      <text>
        <r>
          <rPr>
            <sz val="10"/>
            <color rgb="FF333333"/>
            <rFont val="Calibri"/>
            <family val="2"/>
          </rPr>
          <t>QUALIFIER: This data point is an ESTIMATE produced by the UNESCO INSTITUTE FOR STATISTICS.</t>
        </r>
      </text>
    </comment>
    <comment ref="C161" authorId="0" shapeId="0" xr:uid="{00000000-0006-0000-0C00-0000C7000000}">
      <text>
        <r>
          <rPr>
            <sz val="10"/>
            <color rgb="FF333333"/>
            <rFont val="Calibri"/>
            <family val="2"/>
          </rPr>
          <t>QUALIFIER: This data point is an ESTIMATE produced by the UNESCO INSTITUTE FOR STATISTICS.</t>
        </r>
      </text>
    </comment>
    <comment ref="D163" authorId="0" shapeId="0" xr:uid="{00000000-0006-0000-0C00-0000C8000000}">
      <text>
        <r>
          <rPr>
            <sz val="10"/>
            <color rgb="FF333333"/>
            <rFont val="Calibri"/>
            <family val="2"/>
          </rPr>
          <t>QUALIFIER: This data point is an ESTIMATE produced by the UNESCO INSTITUTE FOR STATISTICS.</t>
        </r>
      </text>
    </comment>
    <comment ref="D164" authorId="0" shapeId="0" xr:uid="{00000000-0006-0000-0C00-0000C9000000}">
      <text>
        <r>
          <rPr>
            <sz val="10"/>
            <color rgb="FF333333"/>
            <rFont val="Calibri"/>
            <family val="2"/>
          </rPr>
          <t>QUALIFIER: This data point is an ESTIMATE produced by the UNESCO INSTITUTE FOR STATISTICS.</t>
        </r>
      </text>
    </comment>
    <comment ref="E164" authorId="0" shapeId="0" xr:uid="{00000000-0006-0000-0C00-0000CA000000}">
      <text>
        <r>
          <rPr>
            <sz val="10"/>
            <color rgb="FF333333"/>
            <rFont val="Calibri"/>
            <family val="2"/>
          </rPr>
          <t>QUALIFIER: This data point is an ESTIMATE produced by the UNESCO INSTITUTE FOR STATISTICS.</t>
        </r>
      </text>
    </comment>
    <comment ref="F164" authorId="0" shapeId="0" xr:uid="{00000000-0006-0000-0C00-0000CB000000}">
      <text>
        <r>
          <rPr>
            <sz val="10"/>
            <color rgb="FF333333"/>
            <rFont val="Calibri"/>
            <family val="2"/>
          </rPr>
          <t>QUALIFIER: This data point is an ESTIMATE produced by the UNESCO INSTITUTE FOR STATISTICS.</t>
        </r>
      </text>
    </comment>
    <comment ref="G164" authorId="0" shapeId="0" xr:uid="{00000000-0006-0000-0C00-0000CC000000}">
      <text>
        <r>
          <rPr>
            <sz val="10"/>
            <color rgb="FF333333"/>
            <rFont val="Calibri"/>
            <family val="2"/>
          </rPr>
          <t>QUALIFIER: This data point is an ESTIMATE produced by the UNESCO INSTITUTE FOR STATISTICS.</t>
        </r>
      </text>
    </comment>
    <comment ref="H164" authorId="0" shapeId="0" xr:uid="{00000000-0006-0000-0C00-0000CD000000}">
      <text>
        <r>
          <rPr>
            <sz val="10"/>
            <color rgb="FF333333"/>
            <rFont val="Calibri"/>
            <family val="2"/>
          </rPr>
          <t>QUALIFIER: This data point is an ESTIMATE produced by the UNESCO INSTITUTE FOR STATISTICS.</t>
        </r>
      </text>
    </comment>
    <comment ref="F167" authorId="0" shapeId="0" xr:uid="{00000000-0006-0000-0C00-0000CE000000}">
      <text>
        <r>
          <rPr>
            <sz val="10"/>
            <color rgb="FF333333"/>
            <rFont val="Calibri"/>
            <family val="2"/>
          </rPr>
          <t>QUALIFIER: This data point is an ESTIMATE produced by the UNESCO INSTITUTE FOR STATISTICS.</t>
        </r>
      </text>
    </comment>
    <comment ref="H167" authorId="0" shapeId="0" xr:uid="{00000000-0006-0000-0C00-0000CF000000}">
      <text>
        <r>
          <rPr>
            <sz val="10"/>
            <color rgb="FF333333"/>
            <rFont val="Calibri"/>
            <family val="2"/>
          </rPr>
          <t>QUALIFIER: This data point is an ESTIMATE produced by the UNESCO INSTITUTE FOR STATISTICS.</t>
        </r>
      </text>
    </comment>
    <comment ref="I167" authorId="0" shapeId="0" xr:uid="{00000000-0006-0000-0C00-0000D0000000}">
      <text>
        <r>
          <rPr>
            <sz val="10"/>
            <color rgb="FF333333"/>
            <rFont val="Calibri"/>
            <family val="2"/>
          </rPr>
          <t>QUALIFIER: This data point is an ESTIMATE produced by the UNESCO INSTITUTE FOR STATISTICS.</t>
        </r>
      </text>
    </comment>
    <comment ref="I168" authorId="0" shapeId="0" xr:uid="{00000000-0006-0000-0C00-0000D1000000}">
      <text>
        <r>
          <rPr>
            <sz val="10"/>
            <color rgb="FF333333"/>
            <rFont val="Calibri"/>
            <family val="2"/>
          </rPr>
          <t>QUALIFIER: This data point is an ESTIMATE produced by the UNESCO INSTITUTE FOR STATISTICS.</t>
        </r>
      </text>
    </comment>
    <comment ref="J168" authorId="0" shapeId="0" xr:uid="{00000000-0006-0000-0C00-0000D2000000}">
      <text>
        <r>
          <rPr>
            <sz val="10"/>
            <color rgb="FF333333"/>
            <rFont val="Calibri"/>
            <family val="2"/>
          </rPr>
          <t>QUALIFIER: This data point is an ESTIMATE produced by the UNESCO INSTITUTE FOR STATISTICS.</t>
        </r>
      </text>
    </comment>
    <comment ref="E169" authorId="0" shapeId="0" xr:uid="{00000000-0006-0000-0C00-0000D3000000}">
      <text>
        <r>
          <rPr>
            <sz val="10"/>
            <color rgb="FF333333"/>
            <rFont val="Calibri"/>
            <family val="2"/>
          </rPr>
          <t>QUALIFIER: This data point is an ESTIMATE produced by the UNESCO INSTITUTE FOR STATISTICS.</t>
        </r>
      </text>
    </comment>
    <comment ref="J170" authorId="0" shapeId="0" xr:uid="{00000000-0006-0000-0C00-0000D4000000}">
      <text>
        <r>
          <rPr>
            <sz val="10"/>
            <color rgb="FF333333"/>
            <rFont val="Calibri"/>
            <family val="2"/>
          </rPr>
          <t>QUALIFIER: This data point is an ESTIMATE produced by the UNESCO INSTITUTE FOR STATISTICS.</t>
        </r>
      </text>
    </comment>
    <comment ref="L170" authorId="0" shapeId="0" xr:uid="{00000000-0006-0000-0C00-0000D5000000}">
      <text>
        <r>
          <rPr>
            <sz val="10"/>
            <color rgb="FF333333"/>
            <rFont val="Calibri"/>
            <family val="2"/>
          </rPr>
          <t>QUALIFIER: This data point is an ESTIMATE produced by the UNESCO INSTITUTE FOR STATISTICS.</t>
        </r>
      </text>
    </comment>
    <comment ref="F171" authorId="0" shapeId="0" xr:uid="{00000000-0006-0000-0C00-0000D6000000}">
      <text>
        <r>
          <rPr>
            <sz val="10"/>
            <color rgb="FF333333"/>
            <rFont val="Calibri"/>
            <family val="2"/>
          </rPr>
          <t>QUALIFIER: This data point is an ESTIMATE produced by the UNESCO INSTITUTE FOR STATISTICS.</t>
        </r>
      </text>
    </comment>
    <comment ref="I172" authorId="0" shapeId="0" xr:uid="{00000000-0006-0000-0C00-0000D7000000}">
      <text>
        <r>
          <rPr>
            <sz val="10"/>
            <color rgb="FF333333"/>
            <rFont val="Calibri"/>
            <family val="2"/>
          </rPr>
          <t>QUALIFIER: This data point is an ESTIMATE produced by the UNESCO INSTITUTE FOR STATISTICS.</t>
        </r>
      </text>
    </comment>
    <comment ref="D178" authorId="0" shapeId="0" xr:uid="{00000000-0006-0000-0C00-0000D8000000}">
      <text>
        <r>
          <rPr>
            <sz val="10"/>
            <color rgb="FF333333"/>
            <rFont val="Calibri"/>
            <family val="2"/>
          </rPr>
          <t>QUALIFIER: This data point is an ESTIMATE produced by the UNESCO INSTITUTE FOR STATISTICS.</t>
        </r>
      </text>
    </comment>
    <comment ref="H178" authorId="0" shapeId="0" xr:uid="{00000000-0006-0000-0C00-0000D9000000}">
      <text>
        <r>
          <rPr>
            <sz val="10"/>
            <color rgb="FF333333"/>
            <rFont val="Calibri"/>
            <family val="2"/>
          </rPr>
          <t>QUALIFIER: This data point is an ESTIMATE produced by the UNESCO INSTITUTE FOR STATISTICS.</t>
        </r>
      </text>
    </comment>
    <comment ref="I180" authorId="0" shapeId="0" xr:uid="{00000000-0006-0000-0C00-0000DA000000}">
      <text>
        <r>
          <rPr>
            <sz val="10"/>
            <color rgb="FF333333"/>
            <rFont val="Calibri"/>
            <family val="2"/>
          </rPr>
          <t>QUALIFIER: This data point is an ESTIMATE produced by the UNESCO INSTITUTE FOR STATISTICS.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F11" authorId="0" shapeId="0" xr:uid="{00000000-0006-0000-0D00-000001000000}">
      <text>
        <r>
          <rPr>
            <sz val="10"/>
            <color rgb="FF333333"/>
            <rFont val="Calibri"/>
            <family val="2"/>
          </rPr>
          <t>QUALIFIER: This data point is an ESTIMATE produced by the UNESCO INSTITUTE FOR STATISTICS.</t>
        </r>
      </text>
    </comment>
    <comment ref="G11" authorId="0" shapeId="0" xr:uid="{00000000-0006-0000-0D00-000002000000}">
      <text>
        <r>
          <rPr>
            <sz val="10"/>
            <color rgb="FF333333"/>
            <rFont val="Calibri"/>
            <family val="2"/>
          </rPr>
          <t>QUALIFIER: This data point is an ESTIMATE produced by the UNESCO INSTITUTE FOR STATISTICS.</t>
        </r>
      </text>
    </comment>
    <comment ref="H11" authorId="0" shapeId="0" xr:uid="{00000000-0006-0000-0D00-000003000000}">
      <text>
        <r>
          <rPr>
            <sz val="10"/>
            <color rgb="FF333333"/>
            <rFont val="Calibri"/>
            <family val="2"/>
          </rPr>
          <t>QUALIFIER: This data point is an ESTIMATE produced by the UNESCO INSTITUTE FOR STATISTICS.</t>
        </r>
      </text>
    </comment>
    <comment ref="I11" authorId="0" shapeId="0" xr:uid="{00000000-0006-0000-0D00-000004000000}">
      <text>
        <r>
          <rPr>
            <sz val="10"/>
            <color rgb="FF333333"/>
            <rFont val="Calibri"/>
            <family val="2"/>
          </rPr>
          <t>QUALIFIER: This data point is an ESTIMATE produced by the UNESCO INSTITUTE FOR STATISTICS.</t>
        </r>
      </text>
    </comment>
    <comment ref="J11" authorId="0" shapeId="0" xr:uid="{00000000-0006-0000-0D00-000005000000}">
      <text>
        <r>
          <rPr>
            <sz val="10"/>
            <color rgb="FF333333"/>
            <rFont val="Calibri"/>
            <family val="2"/>
          </rPr>
          <t>QUALIFIER: This data point is an ESTIMATE produced by the UNESCO INSTITUTE FOR STATISTICS.</t>
        </r>
      </text>
    </comment>
    <comment ref="K11" authorId="0" shapeId="0" xr:uid="{00000000-0006-0000-0D00-000006000000}">
      <text>
        <r>
          <rPr>
            <sz val="10"/>
            <color rgb="FF333333"/>
            <rFont val="Calibri"/>
            <family val="2"/>
          </rPr>
          <t>QUALIFIER: This data point is an ESTIMATE produced by the UNESCO INSTITUTE FOR STATISTICS.</t>
        </r>
      </text>
    </comment>
    <comment ref="C12" authorId="0" shapeId="0" xr:uid="{00000000-0006-0000-0D00-000007000000}">
      <text>
        <r>
          <rPr>
            <sz val="10"/>
            <color rgb="FF333333"/>
            <rFont val="Calibri"/>
            <family val="2"/>
          </rPr>
          <t>QUALIFIER: This data point is an ESTIMATE produced by the UNESCO INSTITUTE FOR STATISTICS.</t>
        </r>
      </text>
    </comment>
    <comment ref="D12" authorId="0" shapeId="0" xr:uid="{00000000-0006-0000-0D00-000008000000}">
      <text>
        <r>
          <rPr>
            <sz val="10"/>
            <color rgb="FF333333"/>
            <rFont val="Calibri"/>
            <family val="2"/>
          </rPr>
          <t>QUALIFIER: This data point is an ESTIMATE produced by the UNESCO INSTITUTE FOR STATISTICS.</t>
        </r>
      </text>
    </comment>
    <comment ref="F12" authorId="0" shapeId="0" xr:uid="{00000000-0006-0000-0D00-000009000000}">
      <text>
        <r>
          <rPr>
            <sz val="10"/>
            <color rgb="FF333333"/>
            <rFont val="Calibri"/>
            <family val="2"/>
          </rPr>
          <t>QUALIFIER: This data point is an ESTIMATE produced by the UNESCO INSTITUTE FOR STATISTICS.</t>
        </r>
      </text>
    </comment>
    <comment ref="H12" authorId="0" shapeId="0" xr:uid="{00000000-0006-0000-0D00-00000A000000}">
      <text>
        <r>
          <rPr>
            <sz val="10"/>
            <color rgb="FF333333"/>
            <rFont val="Calibri"/>
            <family val="2"/>
          </rPr>
          <t>QUALIFIER: This data point is an ESTIMATE produced by the UNESCO INSTITUTE FOR STATISTICS.</t>
        </r>
      </text>
    </comment>
    <comment ref="I12" authorId="0" shapeId="0" xr:uid="{00000000-0006-0000-0D00-00000B000000}">
      <text>
        <r>
          <rPr>
            <sz val="10"/>
            <color rgb="FF333333"/>
            <rFont val="Calibri"/>
            <family val="2"/>
          </rPr>
          <t>QUALIFIER: This data point is an ESTIMATE produced by the UNESCO INSTITUTE FOR STATISTICS.</t>
        </r>
      </text>
    </comment>
    <comment ref="K12" authorId="0" shapeId="0" xr:uid="{00000000-0006-0000-0D00-00000C000000}">
      <text>
        <r>
          <rPr>
            <sz val="10"/>
            <color rgb="FF333333"/>
            <rFont val="Calibri"/>
            <family val="2"/>
          </rPr>
          <t>QUALIFIER: This data point is an ESTIMATE produced by the UNESCO INSTITUTE FOR STATISTICS.</t>
        </r>
      </text>
    </comment>
    <comment ref="G13" authorId="0" shapeId="0" xr:uid="{00000000-0006-0000-0D00-00000D000000}">
      <text>
        <r>
          <rPr>
            <sz val="10"/>
            <color rgb="FF333333"/>
            <rFont val="Calibri"/>
            <family val="2"/>
          </rPr>
          <t>QUALIFIER: This data point is an ESTIMATE produced by the UNESCO INSTITUTE FOR STATISTICS.</t>
        </r>
      </text>
    </comment>
    <comment ref="I13" authorId="0" shapeId="0" xr:uid="{00000000-0006-0000-0D00-00000E000000}">
      <text>
        <r>
          <rPr>
            <sz val="10"/>
            <color rgb="FF333333"/>
            <rFont val="Calibri"/>
            <family val="2"/>
          </rPr>
          <t>QUALIFIER: This data point is an ESTIMATE produced by the UNESCO INSTITUTE FOR STATISTICS.</t>
        </r>
      </text>
    </comment>
    <comment ref="K13" authorId="0" shapeId="0" xr:uid="{00000000-0006-0000-0D00-00000F000000}">
      <text>
        <r>
          <rPr>
            <sz val="10"/>
            <color rgb="FF333333"/>
            <rFont val="Calibri"/>
            <family val="2"/>
          </rPr>
          <t>QUALIFIER: This data point is an ESTIMATE produced by the UNESCO INSTITUTE FOR STATISTICS.</t>
        </r>
      </text>
    </comment>
    <comment ref="F14" authorId="0" shapeId="0" xr:uid="{00000000-0006-0000-0D00-000010000000}">
      <text>
        <r>
          <rPr>
            <sz val="10"/>
            <color rgb="FF333333"/>
            <rFont val="Calibri"/>
            <family val="2"/>
          </rPr>
          <t>QUALIFIER: This data point is an ESTIMATE produced by the UNESCO INSTITUTE FOR STATISTICS.</t>
        </r>
      </text>
    </comment>
    <comment ref="C15" authorId="0" shapeId="0" xr:uid="{00000000-0006-0000-0D00-000011000000}">
      <text>
        <r>
          <rPr>
            <sz val="10"/>
            <color rgb="FF333333"/>
            <rFont val="Calibri"/>
            <family val="2"/>
          </rPr>
          <t>QUALIFIER: This data point is an ESTIMATE produced by the UNESCO INSTITUTE FOR STATISTICS.</t>
        </r>
      </text>
    </comment>
    <comment ref="D15" authorId="0" shapeId="0" xr:uid="{00000000-0006-0000-0D00-000012000000}">
      <text>
        <r>
          <rPr>
            <sz val="10"/>
            <color rgb="FF333333"/>
            <rFont val="Calibri"/>
            <family val="2"/>
          </rPr>
          <t>QUALIFIER: This data point is an ESTIMATE produced by the UNESCO INSTITUTE FOR STATISTICS.</t>
        </r>
      </text>
    </comment>
    <comment ref="E15" authorId="0" shapeId="0" xr:uid="{00000000-0006-0000-0D00-000013000000}">
      <text>
        <r>
          <rPr>
            <sz val="10"/>
            <color rgb="FF333333"/>
            <rFont val="Calibri"/>
            <family val="2"/>
          </rPr>
          <t>QUALIFIER: This data point is an ESTIMATE produced by the UNESCO INSTITUTE FOR STATISTICS.</t>
        </r>
      </text>
    </comment>
    <comment ref="F16" authorId="0" shapeId="0" xr:uid="{00000000-0006-0000-0D00-000014000000}">
      <text>
        <r>
          <rPr>
            <sz val="10"/>
            <color rgb="FF333333"/>
            <rFont val="Calibri"/>
            <family val="2"/>
          </rPr>
          <t>QUALIFIER: This data point is an ESTIMATE produced by the UNESCO INSTITUTE FOR STATISTICS.</t>
        </r>
      </text>
    </comment>
    <comment ref="C18" authorId="0" shapeId="0" xr:uid="{00000000-0006-0000-0D00-000015000000}">
      <text>
        <r>
          <rPr>
            <sz val="10"/>
            <color rgb="FF333333"/>
            <rFont val="Calibri"/>
            <family val="2"/>
          </rPr>
          <t>QUALIFIER: This data point is an ESTIMATE produced by the UNESCO INSTITUTE FOR STATISTICS.</t>
        </r>
      </text>
    </comment>
    <comment ref="C19" authorId="0" shapeId="0" xr:uid="{00000000-0006-0000-0D00-000016000000}">
      <text>
        <r>
          <rPr>
            <sz val="10"/>
            <color rgb="FF333333"/>
            <rFont val="Calibri"/>
            <family val="2"/>
          </rPr>
          <t>QUALIFIER: This data point is an ESTIMATE produced by the UNESCO INSTITUTE FOR STATISTICS.</t>
        </r>
      </text>
    </comment>
    <comment ref="L21" authorId="0" shapeId="0" xr:uid="{00000000-0006-0000-0D00-000017000000}">
      <text>
        <r>
          <rPr>
            <sz val="10"/>
            <color rgb="FF333333"/>
            <rFont val="Calibri"/>
            <family val="2"/>
          </rPr>
          <t>QUALIFIER: This data point is an ESTIMATE produced by the UNESCO INSTITUTE FOR STATISTICS.</t>
        </r>
      </text>
    </comment>
    <comment ref="C23" authorId="0" shapeId="0" xr:uid="{00000000-0006-0000-0D00-000018000000}">
      <text>
        <r>
          <rPr>
            <sz val="10"/>
            <color rgb="FF333333"/>
            <rFont val="Calibri"/>
            <family val="2"/>
          </rPr>
          <t>QUALIFIER: This data point is an ESTIMATE produced by the UNESCO INSTITUTE FOR STATISTICS.</t>
        </r>
      </text>
    </comment>
    <comment ref="C24" authorId="0" shapeId="0" xr:uid="{00000000-0006-0000-0D00-000019000000}">
      <text>
        <r>
          <rPr>
            <sz val="10"/>
            <color rgb="FF333333"/>
            <rFont val="Calibri"/>
            <family val="2"/>
          </rPr>
          <t>QUALIFIER: This data point is an ESTIMATE produced by the UNESCO INSTITUTE FOR STATISTICS.</t>
        </r>
      </text>
    </comment>
    <comment ref="D24" authorId="0" shapeId="0" xr:uid="{00000000-0006-0000-0D00-00001A000000}">
      <text>
        <r>
          <rPr>
            <sz val="10"/>
            <color rgb="FF333333"/>
            <rFont val="Calibri"/>
            <family val="2"/>
          </rPr>
          <t>QUALIFIER: This data point is a NATIONAL ESTIMATE.</t>
        </r>
      </text>
    </comment>
    <comment ref="E24" authorId="0" shapeId="0" xr:uid="{00000000-0006-0000-0D00-00001B000000}">
      <text>
        <r>
          <rPr>
            <sz val="10"/>
            <color rgb="FF333333"/>
            <rFont val="Calibri"/>
            <family val="2"/>
          </rPr>
          <t>QUALIFIER: This data point is an ESTIMATE produced by the UNESCO INSTITUTE FOR STATISTICS.</t>
        </r>
      </text>
    </comment>
    <comment ref="F24" authorId="0" shapeId="0" xr:uid="{00000000-0006-0000-0D00-00001C000000}">
      <text>
        <r>
          <rPr>
            <sz val="10"/>
            <color rgb="FF333333"/>
            <rFont val="Calibri"/>
            <family val="2"/>
          </rPr>
          <t>QUALIFIER: This data point is an ESTIMATE produced by the UNESCO INSTITUTE FOR STATISTICS.</t>
        </r>
      </text>
    </comment>
    <comment ref="G24" authorId="0" shapeId="0" xr:uid="{00000000-0006-0000-0D00-00001D000000}">
      <text>
        <r>
          <rPr>
            <sz val="10"/>
            <color rgb="FF333333"/>
            <rFont val="Calibri"/>
            <family val="2"/>
          </rPr>
          <t>QUALIFIER: This data point is an ESTIMATE produced by the UNESCO INSTITUTE FOR STATISTICS.</t>
        </r>
      </text>
    </comment>
    <comment ref="H24" authorId="0" shapeId="0" xr:uid="{00000000-0006-0000-0D00-00001E000000}">
      <text>
        <r>
          <rPr>
            <sz val="10"/>
            <color rgb="FF333333"/>
            <rFont val="Calibri"/>
            <family val="2"/>
          </rPr>
          <t>QUALIFIER: This data point is an ESTIMATE produced by the UNESCO INSTITUTE FOR STATISTICS.</t>
        </r>
      </text>
    </comment>
    <comment ref="I24" authorId="0" shapeId="0" xr:uid="{00000000-0006-0000-0D00-00001F000000}">
      <text>
        <r>
          <rPr>
            <sz val="10"/>
            <color rgb="FF333333"/>
            <rFont val="Calibri"/>
            <family val="2"/>
          </rPr>
          <t>QUALIFIER: This data point is an ESTIMATE produced by the UNESCO INSTITUTE FOR STATISTICS.</t>
        </r>
      </text>
    </comment>
    <comment ref="J24" authorId="0" shapeId="0" xr:uid="{00000000-0006-0000-0D00-000020000000}">
      <text>
        <r>
          <rPr>
            <sz val="10"/>
            <color rgb="FF333333"/>
            <rFont val="Calibri"/>
            <family val="2"/>
          </rPr>
          <t>QUALIFIER: This data point is an ESTIMATE produced by the UNESCO INSTITUTE FOR STATISTICS.</t>
        </r>
      </text>
    </comment>
    <comment ref="K24" authorId="0" shapeId="0" xr:uid="{00000000-0006-0000-0D00-000021000000}">
      <text>
        <r>
          <rPr>
            <sz val="10"/>
            <color rgb="FF333333"/>
            <rFont val="Calibri"/>
            <family val="2"/>
          </rPr>
          <t>QUALIFIER: This data point is an ESTIMATE produced by the UNESCO INSTITUTE FOR STATISTICS.</t>
        </r>
      </text>
    </comment>
    <comment ref="L24" authorId="0" shapeId="0" xr:uid="{00000000-0006-0000-0D00-000022000000}">
      <text>
        <r>
          <rPr>
            <sz val="10"/>
            <color rgb="FF333333"/>
            <rFont val="Calibri"/>
            <family val="2"/>
          </rPr>
          <t>QUALIFIER: This data point is an ESTIMATE produced by the UNESCO INSTITUTE FOR STATISTICS.</t>
        </r>
      </text>
    </comment>
    <comment ref="G26" authorId="0" shapeId="0" xr:uid="{00000000-0006-0000-0D00-000023000000}">
      <text>
        <r>
          <rPr>
            <sz val="10"/>
            <color rgb="FF333333"/>
            <rFont val="Calibri"/>
            <family val="2"/>
          </rPr>
          <t>QUALIFIER: This data point is an ESTIMATE produced by the UNESCO INSTITUTE FOR STATISTICS.</t>
        </r>
      </text>
    </comment>
    <comment ref="H26" authorId="0" shapeId="0" xr:uid="{00000000-0006-0000-0D00-000024000000}">
      <text>
        <r>
          <rPr>
            <sz val="10"/>
            <color rgb="FF333333"/>
            <rFont val="Calibri"/>
            <family val="2"/>
          </rPr>
          <t>QUALIFIER: This data point is an ESTIMATE produced by the UNESCO INSTITUTE FOR STATISTICS.</t>
        </r>
      </text>
    </comment>
    <comment ref="I26" authorId="0" shapeId="0" xr:uid="{00000000-0006-0000-0D00-000025000000}">
      <text>
        <r>
          <rPr>
            <sz val="10"/>
            <color rgb="FF333333"/>
            <rFont val="Calibri"/>
            <family val="2"/>
          </rPr>
          <t>QUALIFIER: This data point is an ESTIMATE produced by the UNESCO INSTITUTE FOR STATISTICS.</t>
        </r>
      </text>
    </comment>
    <comment ref="J26" authorId="0" shapeId="0" xr:uid="{00000000-0006-0000-0D00-000026000000}">
      <text>
        <r>
          <rPr>
            <sz val="10"/>
            <color rgb="FF333333"/>
            <rFont val="Calibri"/>
            <family val="2"/>
          </rPr>
          <t>QUALIFIER: This data point is an ESTIMATE produced by the UNESCO INSTITUTE FOR STATISTICS.</t>
        </r>
      </text>
    </comment>
    <comment ref="K27" authorId="0" shapeId="0" xr:uid="{00000000-0006-0000-0D00-000027000000}">
      <text>
        <r>
          <rPr>
            <sz val="10"/>
            <color rgb="FF333333"/>
            <rFont val="Calibri"/>
            <family val="2"/>
          </rPr>
          <t>QUALIFIER: This data point is an ESTIMATE produced by the UNESCO INSTITUTE FOR STATISTICS.</t>
        </r>
      </text>
    </comment>
    <comment ref="E28" authorId="0" shapeId="0" xr:uid="{00000000-0006-0000-0D00-000028000000}">
      <text>
        <r>
          <rPr>
            <sz val="10"/>
            <color rgb="FF333333"/>
            <rFont val="Calibri"/>
            <family val="2"/>
          </rPr>
          <t>QUALIFIER: This data point is an ESTIMATE produced by the UNESCO INSTITUTE FOR STATISTICS.</t>
        </r>
      </text>
    </comment>
    <comment ref="G29" authorId="0" shapeId="0" xr:uid="{00000000-0006-0000-0D00-000029000000}">
      <text>
        <r>
          <rPr>
            <sz val="10"/>
            <color rgb="FF333333"/>
            <rFont val="Calibri"/>
            <family val="2"/>
          </rPr>
          <t>QUALIFIER: This data point is an ESTIMATE produced by the UNESCO INSTITUTE FOR STATISTICS.</t>
        </r>
      </text>
    </comment>
    <comment ref="I29" authorId="0" shapeId="0" xr:uid="{00000000-0006-0000-0D00-00002A000000}">
      <text>
        <r>
          <rPr>
            <sz val="10"/>
            <color rgb="FF333333"/>
            <rFont val="Calibri"/>
            <family val="2"/>
          </rPr>
          <t>QUALIFIER: This data point is an ESTIMATE produced by the UNESCO INSTITUTE FOR STATISTICS.</t>
        </r>
      </text>
    </comment>
    <comment ref="J29" authorId="0" shapeId="0" xr:uid="{00000000-0006-0000-0D00-00002B000000}">
      <text>
        <r>
          <rPr>
            <sz val="10"/>
            <color rgb="FF333333"/>
            <rFont val="Calibri"/>
            <family val="2"/>
          </rPr>
          <t>QUALIFIER: This data point is an ESTIMATE produced by the UNESCO INSTITUTE FOR STATISTICS.</t>
        </r>
      </text>
    </comment>
    <comment ref="I32" authorId="0" shapeId="0" xr:uid="{00000000-0006-0000-0D00-00002C000000}">
      <text>
        <r>
          <rPr>
            <sz val="10"/>
            <color rgb="FF333333"/>
            <rFont val="Calibri"/>
            <family val="2"/>
          </rPr>
          <t>QUALIFIER: This data point is a NATIONAL ESTIMATE.</t>
        </r>
      </text>
    </comment>
    <comment ref="J32" authorId="0" shapeId="0" xr:uid="{00000000-0006-0000-0D00-00002D000000}">
      <text>
        <r>
          <rPr>
            <sz val="10"/>
            <color rgb="FF333333"/>
            <rFont val="Calibri"/>
            <family val="2"/>
          </rPr>
          <t>QUALIFIER: This data point is a NATIONAL ESTIMATE.</t>
        </r>
      </text>
    </comment>
    <comment ref="K32" authorId="0" shapeId="0" xr:uid="{00000000-0006-0000-0D00-00002E000000}">
      <text>
        <r>
          <rPr>
            <sz val="10"/>
            <color rgb="FF333333"/>
            <rFont val="Calibri"/>
            <family val="2"/>
          </rPr>
          <t>QUALIFIER: This data point is a NATIONAL ESTIMATE.</t>
        </r>
      </text>
    </comment>
    <comment ref="C33" authorId="0" shapeId="0" xr:uid="{00000000-0006-0000-0D00-00002F000000}">
      <text>
        <r>
          <rPr>
            <sz val="10"/>
            <color rgb="FF333333"/>
            <rFont val="Calibri"/>
            <family val="2"/>
          </rPr>
          <t>QUALIFIER: This data point is an ESTIMATE produced by the UNESCO INSTITUTE FOR STATISTICS.</t>
        </r>
      </text>
    </comment>
    <comment ref="E33" authorId="0" shapeId="0" xr:uid="{00000000-0006-0000-0D00-000030000000}">
      <text>
        <r>
          <rPr>
            <sz val="10"/>
            <color rgb="FF333333"/>
            <rFont val="Calibri"/>
            <family val="2"/>
          </rPr>
          <t>QUALIFIER: This data point is an ESTIMATE produced by the UNESCO INSTITUTE FOR STATISTICS.</t>
        </r>
      </text>
    </comment>
    <comment ref="H33" authorId="0" shapeId="0" xr:uid="{00000000-0006-0000-0D00-000031000000}">
      <text>
        <r>
          <rPr>
            <sz val="10"/>
            <color rgb="FF333333"/>
            <rFont val="Calibri"/>
            <family val="2"/>
          </rPr>
          <t>QUALIFIER: This data point is an ESTIMATE produced by the UNESCO INSTITUTE FOR STATISTICS.</t>
        </r>
      </text>
    </comment>
    <comment ref="F35" authorId="0" shapeId="0" xr:uid="{00000000-0006-0000-0D00-000032000000}">
      <text>
        <r>
          <rPr>
            <sz val="10"/>
            <color rgb="FF333333"/>
            <rFont val="Calibri"/>
            <family val="2"/>
          </rPr>
          <t>QUALIFIER: This data point is an ESTIMATE produced by the UNESCO INSTITUTE FOR STATISTICS.</t>
        </r>
      </text>
    </comment>
    <comment ref="G35" authorId="0" shapeId="0" xr:uid="{00000000-0006-0000-0D00-000033000000}">
      <text>
        <r>
          <rPr>
            <sz val="10"/>
            <color rgb="FF333333"/>
            <rFont val="Calibri"/>
            <family val="2"/>
          </rPr>
          <t>QUALIFIER: This data point is an ESTIMATE produced by the UNESCO INSTITUTE FOR STATISTICS.</t>
        </r>
      </text>
    </comment>
    <comment ref="I35" authorId="0" shapeId="0" xr:uid="{00000000-0006-0000-0D00-000034000000}">
      <text>
        <r>
          <rPr>
            <sz val="10"/>
            <color rgb="FF333333"/>
            <rFont val="Calibri"/>
            <family val="2"/>
          </rPr>
          <t>QUALIFIER: This data point is an ESTIMATE produced by the UNESCO INSTITUTE FOR STATISTICS.</t>
        </r>
      </text>
    </comment>
    <comment ref="J35" authorId="0" shapeId="0" xr:uid="{00000000-0006-0000-0D00-000035000000}">
      <text>
        <r>
          <rPr>
            <sz val="10"/>
            <color rgb="FF333333"/>
            <rFont val="Calibri"/>
            <family val="2"/>
          </rPr>
          <t>QUALIFIER: This data point is an ESTIMATE produced by the UNESCO INSTITUTE FOR STATISTICS.</t>
        </r>
      </text>
    </comment>
    <comment ref="E42" authorId="0" shapeId="0" xr:uid="{00000000-0006-0000-0D00-000036000000}">
      <text>
        <r>
          <rPr>
            <sz val="10"/>
            <color rgb="FF333333"/>
            <rFont val="Calibri"/>
            <family val="2"/>
          </rPr>
          <t>QUALIFIER: This data point is a NATIONAL ESTIMATE.</t>
        </r>
      </text>
    </comment>
    <comment ref="F42" authorId="0" shapeId="0" xr:uid="{00000000-0006-0000-0D00-000037000000}">
      <text>
        <r>
          <rPr>
            <sz val="10"/>
            <color rgb="FF333333"/>
            <rFont val="Calibri"/>
            <family val="2"/>
          </rPr>
          <t>QUALIFIER: This data point is a NATIONAL ESTIMATE.</t>
        </r>
      </text>
    </comment>
    <comment ref="G42" authorId="0" shapeId="0" xr:uid="{00000000-0006-0000-0D00-000038000000}">
      <text>
        <r>
          <rPr>
            <sz val="10"/>
            <color rgb="FF333333"/>
            <rFont val="Calibri"/>
            <family val="2"/>
          </rPr>
          <t>QUALIFIER: This data point is a NATIONAL ESTIMATE.</t>
        </r>
      </text>
    </comment>
    <comment ref="I42" authorId="0" shapeId="0" xr:uid="{00000000-0006-0000-0D00-000039000000}">
      <text>
        <r>
          <rPr>
            <sz val="10"/>
            <color rgb="FF333333"/>
            <rFont val="Calibri"/>
            <family val="2"/>
          </rPr>
          <t>QUALIFIER: This data point is a NATIONAL ESTIMATE.</t>
        </r>
      </text>
    </comment>
    <comment ref="C48" authorId="0" shapeId="0" xr:uid="{00000000-0006-0000-0D00-00003A000000}">
      <text>
        <r>
          <rPr>
            <sz val="10"/>
            <color rgb="FF333333"/>
            <rFont val="Calibri"/>
            <family val="2"/>
          </rPr>
          <t>QUALIFIER: This data point is a NATIONAL ESTIMATE.</t>
        </r>
      </text>
    </comment>
    <comment ref="D48" authorId="0" shapeId="0" xr:uid="{00000000-0006-0000-0D00-00003B000000}">
      <text>
        <r>
          <rPr>
            <sz val="10"/>
            <color rgb="FF333333"/>
            <rFont val="Calibri"/>
            <family val="2"/>
          </rPr>
          <t>QUALIFIER: This data point is a NATIONAL ESTIMATE.</t>
        </r>
      </text>
    </comment>
    <comment ref="E48" authorId="0" shapeId="0" xr:uid="{00000000-0006-0000-0D00-00003C000000}">
      <text>
        <r>
          <rPr>
            <sz val="10"/>
            <color rgb="FF333333"/>
            <rFont val="Calibri"/>
            <family val="2"/>
          </rPr>
          <t>QUALIFIER: This data point is a NATIONAL ESTIMATE.</t>
        </r>
      </text>
    </comment>
    <comment ref="F48" authorId="0" shapeId="0" xr:uid="{00000000-0006-0000-0D00-00003D000000}">
      <text>
        <r>
          <rPr>
            <sz val="10"/>
            <color rgb="FF333333"/>
            <rFont val="Calibri"/>
            <family val="2"/>
          </rPr>
          <t>QUALIFIER: This data point is a NATIONAL ESTIMATE.</t>
        </r>
      </text>
    </comment>
    <comment ref="G48" authorId="0" shapeId="0" xr:uid="{00000000-0006-0000-0D00-00003E000000}">
      <text>
        <r>
          <rPr>
            <sz val="10"/>
            <color rgb="FF333333"/>
            <rFont val="Calibri"/>
            <family val="2"/>
          </rPr>
          <t>QUALIFIER: This data point is a NATIONAL ESTIMATE.</t>
        </r>
      </text>
    </comment>
    <comment ref="H48" authorId="0" shapeId="0" xr:uid="{00000000-0006-0000-0D00-00003F000000}">
      <text>
        <r>
          <rPr>
            <sz val="10"/>
            <color rgb="FF333333"/>
            <rFont val="Calibri"/>
            <family val="2"/>
          </rPr>
          <t>QUALIFIER: This data point is a NATIONAL ESTIMATE.</t>
        </r>
      </text>
    </comment>
    <comment ref="I48" authorId="0" shapeId="0" xr:uid="{00000000-0006-0000-0D00-000040000000}">
      <text>
        <r>
          <rPr>
            <sz val="10"/>
            <color rgb="FF333333"/>
            <rFont val="Calibri"/>
            <family val="2"/>
          </rPr>
          <t>QUALIFIER: This data point is a NATIONAL ESTIMATE.</t>
        </r>
      </text>
    </comment>
    <comment ref="J48" authorId="0" shapeId="0" xr:uid="{00000000-0006-0000-0D00-000041000000}">
      <text>
        <r>
          <rPr>
            <sz val="10"/>
            <color rgb="FF333333"/>
            <rFont val="Calibri"/>
            <family val="2"/>
          </rPr>
          <t>QUALIFIER: This data point is a NATIONAL ESTIMATE.</t>
        </r>
      </text>
    </comment>
    <comment ref="K48" authorId="0" shapeId="0" xr:uid="{00000000-0006-0000-0D00-000042000000}">
      <text>
        <r>
          <rPr>
            <sz val="10"/>
            <color rgb="FF333333"/>
            <rFont val="Calibri"/>
            <family val="2"/>
          </rPr>
          <t>QUALIFIER: This data point is a NATIONAL ESTIMATE.</t>
        </r>
      </text>
    </comment>
    <comment ref="J50" authorId="0" shapeId="0" xr:uid="{00000000-0006-0000-0D00-000043000000}">
      <text>
        <r>
          <rPr>
            <sz val="10"/>
            <color rgb="FF333333"/>
            <rFont val="Calibri"/>
            <family val="2"/>
          </rPr>
          <t>QUALIFIER: This data point is an ESTIMATE produced by the UNESCO INSTITUTE FOR STATISTICS.</t>
        </r>
      </text>
    </comment>
    <comment ref="C52" authorId="0" shapeId="0" xr:uid="{00000000-0006-0000-0D00-000044000000}">
      <text>
        <r>
          <rPr>
            <sz val="10"/>
            <color rgb="FF333333"/>
            <rFont val="Calibri"/>
            <family val="2"/>
          </rPr>
          <t>MAGNITUDE: The value will be 0. This data point is NOT APPLICABLE for the submitting nation.</t>
        </r>
      </text>
    </comment>
    <comment ref="D52" authorId="0" shapeId="0" xr:uid="{00000000-0006-0000-0D00-000045000000}">
      <text>
        <r>
          <rPr>
            <sz val="10"/>
            <color rgb="FF333333"/>
            <rFont val="Calibri"/>
            <family val="2"/>
          </rPr>
          <t>MAGNITUDE: The value will be 0. This data point is NOT APPLICABLE for the submitting nation.</t>
        </r>
      </text>
    </comment>
    <comment ref="E52" authorId="0" shapeId="0" xr:uid="{00000000-0006-0000-0D00-000046000000}">
      <text>
        <r>
          <rPr>
            <sz val="10"/>
            <color rgb="FF333333"/>
            <rFont val="Calibri"/>
            <family val="2"/>
          </rPr>
          <t>MAGNITUDE: The value will be 0. This data point is NOT APPLICABLE for the submitting nation.</t>
        </r>
      </text>
    </comment>
    <comment ref="F52" authorId="0" shapeId="0" xr:uid="{00000000-0006-0000-0D00-000047000000}">
      <text>
        <r>
          <rPr>
            <sz val="10"/>
            <color rgb="FF333333"/>
            <rFont val="Calibri"/>
            <family val="2"/>
          </rPr>
          <t>MAGNITUDE: The value will be 0. This data point is NOT APPLICABLE for the submitting nation.</t>
        </r>
      </text>
    </comment>
    <comment ref="G52" authorId="0" shapeId="0" xr:uid="{00000000-0006-0000-0D00-000048000000}">
      <text>
        <r>
          <rPr>
            <sz val="10"/>
            <color rgb="FF333333"/>
            <rFont val="Calibri"/>
            <family val="2"/>
          </rPr>
          <t>MAGNITUDE: The value will be 0. This data point is NOT APPLICABLE for the submitting nation.</t>
        </r>
      </text>
    </comment>
    <comment ref="H52" authorId="0" shapeId="0" xr:uid="{00000000-0006-0000-0D00-000049000000}">
      <text>
        <r>
          <rPr>
            <sz val="10"/>
            <color rgb="FF333333"/>
            <rFont val="Calibri"/>
            <family val="2"/>
          </rPr>
          <t>MAGNITUDE: The value will be 0. This data point is NOT APPLICABLE for the submitting nation.</t>
        </r>
      </text>
    </comment>
    <comment ref="I52" authorId="0" shapeId="0" xr:uid="{00000000-0006-0000-0D00-00004A000000}">
      <text>
        <r>
          <rPr>
            <sz val="10"/>
            <color rgb="FF333333"/>
            <rFont val="Calibri"/>
            <family val="2"/>
          </rPr>
          <t>MAGNITUDE: The value will be 0. This data point is NOT APPLICABLE for the submitting nation.</t>
        </r>
      </text>
    </comment>
    <comment ref="J52" authorId="0" shapeId="0" xr:uid="{00000000-0006-0000-0D00-00004B000000}">
      <text>
        <r>
          <rPr>
            <sz val="10"/>
            <color rgb="FF333333"/>
            <rFont val="Calibri"/>
            <family val="2"/>
          </rPr>
          <t>MAGNITUDE: The value will be 0. This data point is NOT APPLICABLE for the submitting nation.</t>
        </r>
      </text>
    </comment>
    <comment ref="K52" authorId="0" shapeId="0" xr:uid="{00000000-0006-0000-0D00-00004C000000}">
      <text>
        <r>
          <rPr>
            <sz val="10"/>
            <color rgb="FF333333"/>
            <rFont val="Calibri"/>
            <family val="2"/>
          </rPr>
          <t>MAGNITUDE: The value will be 0. This data point is NOT APPLICABLE for the submitting nation.</t>
        </r>
      </text>
    </comment>
    <comment ref="L52" authorId="0" shapeId="0" xr:uid="{00000000-0006-0000-0D00-00004D000000}">
      <text>
        <r>
          <rPr>
            <sz val="10"/>
            <color rgb="FF333333"/>
            <rFont val="Calibri"/>
            <family val="2"/>
          </rPr>
          <t>MAGNITUDE: The value will be 0. This data point is NOT APPLICABLE for the submitting nation.</t>
        </r>
      </text>
    </comment>
    <comment ref="M52" authorId="0" shapeId="0" xr:uid="{00000000-0006-0000-0D00-00004E000000}">
      <text>
        <r>
          <rPr>
            <sz val="10"/>
            <color rgb="FF333333"/>
            <rFont val="Calibri"/>
            <family val="2"/>
          </rPr>
          <t>MAGNITUDE: The value will be 0. This data point is NOT APPLICABLE for the submitting nation.</t>
        </r>
      </text>
    </comment>
    <comment ref="C55" authorId="0" shapeId="0" xr:uid="{00000000-0006-0000-0D00-00004F000000}">
      <text>
        <r>
          <rPr>
            <sz val="10"/>
            <color rgb="FF333333"/>
            <rFont val="Calibri"/>
            <family val="2"/>
          </rPr>
          <t>QUALIFIER: This data point is a NATIONAL ESTIMATE.</t>
        </r>
      </text>
    </comment>
    <comment ref="D55" authorId="0" shapeId="0" xr:uid="{00000000-0006-0000-0D00-000050000000}">
      <text>
        <r>
          <rPr>
            <sz val="10"/>
            <color rgb="FF333333"/>
            <rFont val="Calibri"/>
            <family val="2"/>
          </rPr>
          <t>QUALIFIER: This data point is a NATIONAL ESTIMATE.</t>
        </r>
      </text>
    </comment>
    <comment ref="E55" authorId="0" shapeId="0" xr:uid="{00000000-0006-0000-0D00-000051000000}">
      <text>
        <r>
          <rPr>
            <sz val="10"/>
            <color rgb="FF333333"/>
            <rFont val="Calibri"/>
            <family val="2"/>
          </rPr>
          <t>QUALIFIER: This data point is a NATIONAL ESTIMATE.</t>
        </r>
      </text>
    </comment>
    <comment ref="G55" authorId="0" shapeId="0" xr:uid="{00000000-0006-0000-0D00-000052000000}">
      <text>
        <r>
          <rPr>
            <sz val="10"/>
            <color rgb="FF333333"/>
            <rFont val="Calibri"/>
            <family val="2"/>
          </rPr>
          <t>QUALIFIER: This data point is a NATIONAL ESTIMATE.</t>
        </r>
      </text>
    </comment>
    <comment ref="H55" authorId="0" shapeId="0" xr:uid="{00000000-0006-0000-0D00-000053000000}">
      <text>
        <r>
          <rPr>
            <sz val="10"/>
            <color rgb="FF333333"/>
            <rFont val="Calibri"/>
            <family val="2"/>
          </rPr>
          <t>QUALIFIER: This data point is a NATIONAL ESTIMATE.</t>
        </r>
      </text>
    </comment>
    <comment ref="I55" authorId="0" shapeId="0" xr:uid="{00000000-0006-0000-0D00-000054000000}">
      <text>
        <r>
          <rPr>
            <sz val="10"/>
            <color rgb="FF333333"/>
            <rFont val="Calibri"/>
            <family val="2"/>
          </rPr>
          <t>QUALIFIER: This data point is a NATIONAL ESTIMATE.</t>
        </r>
      </text>
    </comment>
    <comment ref="J55" authorId="0" shapeId="0" xr:uid="{00000000-0006-0000-0D00-000055000000}">
      <text>
        <r>
          <rPr>
            <sz val="10"/>
            <color rgb="FF333333"/>
            <rFont val="Calibri"/>
            <family val="2"/>
          </rPr>
          <t>QUALIFIER: This data point is a NATIONAL ESTIMATE.</t>
        </r>
      </text>
    </comment>
    <comment ref="K55" authorId="0" shapeId="0" xr:uid="{00000000-0006-0000-0D00-000056000000}">
      <text>
        <r>
          <rPr>
            <sz val="10"/>
            <color rgb="FF333333"/>
            <rFont val="Calibri"/>
            <family val="2"/>
          </rPr>
          <t>QUALIFIER: This data point is a NATIONAL ESTIMATE.</t>
        </r>
      </text>
    </comment>
    <comment ref="C57" authorId="0" shapeId="0" xr:uid="{00000000-0006-0000-0D00-000057000000}">
      <text>
        <r>
          <rPr>
            <sz val="10"/>
            <color rgb="FF333333"/>
            <rFont val="Calibri"/>
            <family val="2"/>
          </rPr>
          <t>QUALIFIER: This data point is a NATIONAL ESTIMATE.</t>
        </r>
      </text>
    </comment>
    <comment ref="D57" authorId="0" shapeId="0" xr:uid="{00000000-0006-0000-0D00-000058000000}">
      <text>
        <r>
          <rPr>
            <sz val="10"/>
            <color rgb="FF333333"/>
            <rFont val="Calibri"/>
            <family val="2"/>
          </rPr>
          <t>QUALIFIER: This data point is a NATIONAL ESTIMATE.</t>
        </r>
      </text>
    </comment>
    <comment ref="E57" authorId="0" shapeId="0" xr:uid="{00000000-0006-0000-0D00-000059000000}">
      <text>
        <r>
          <rPr>
            <sz val="10"/>
            <color rgb="FF333333"/>
            <rFont val="Calibri"/>
            <family val="2"/>
          </rPr>
          <t>QUALIFIER: This data point is a NATIONAL ESTIMATE.</t>
        </r>
      </text>
    </comment>
    <comment ref="F57" authorId="0" shapeId="0" xr:uid="{00000000-0006-0000-0D00-00005A000000}">
      <text>
        <r>
          <rPr>
            <sz val="10"/>
            <color rgb="FF333333"/>
            <rFont val="Calibri"/>
            <family val="2"/>
          </rPr>
          <t>QUALIFIER: This data point is a NATIONAL ESTIMATE.</t>
        </r>
      </text>
    </comment>
    <comment ref="G57" authorId="0" shapeId="0" xr:uid="{00000000-0006-0000-0D00-00005B000000}">
      <text>
        <r>
          <rPr>
            <sz val="10"/>
            <color rgb="FF333333"/>
            <rFont val="Calibri"/>
            <family val="2"/>
          </rPr>
          <t>QUALIFIER: This data point is a NATIONAL ESTIMATE.</t>
        </r>
      </text>
    </comment>
    <comment ref="H57" authorId="0" shapeId="0" xr:uid="{00000000-0006-0000-0D00-00005C000000}">
      <text>
        <r>
          <rPr>
            <sz val="10"/>
            <color rgb="FF333333"/>
            <rFont val="Calibri"/>
            <family val="2"/>
          </rPr>
          <t>QUALIFIER: This data point is a NATIONAL ESTIMATE.</t>
        </r>
      </text>
    </comment>
    <comment ref="I57" authorId="0" shapeId="0" xr:uid="{00000000-0006-0000-0D00-00005D000000}">
      <text>
        <r>
          <rPr>
            <sz val="10"/>
            <color rgb="FF333333"/>
            <rFont val="Calibri"/>
            <family val="2"/>
          </rPr>
          <t>QUALIFIER: This data point is a NATIONAL ESTIMATE.</t>
        </r>
      </text>
    </comment>
    <comment ref="J57" authorId="0" shapeId="0" xr:uid="{00000000-0006-0000-0D00-00005E000000}">
      <text>
        <r>
          <rPr>
            <sz val="10"/>
            <color rgb="FF333333"/>
            <rFont val="Calibri"/>
            <family val="2"/>
          </rPr>
          <t>QUALIFIER: This data point is a NATIONAL ESTIMATE.</t>
        </r>
      </text>
    </comment>
    <comment ref="K57" authorId="0" shapeId="0" xr:uid="{00000000-0006-0000-0D00-00005F000000}">
      <text>
        <r>
          <rPr>
            <sz val="10"/>
            <color rgb="FF333333"/>
            <rFont val="Calibri"/>
            <family val="2"/>
          </rPr>
          <t>QUALIFIER: This data point is a NATIONAL ESTIMATE.</t>
        </r>
      </text>
    </comment>
    <comment ref="C58" authorId="0" shapeId="0" xr:uid="{00000000-0006-0000-0D00-000060000000}">
      <text>
        <r>
          <rPr>
            <sz val="10"/>
            <color rgb="FF333333"/>
            <rFont val="Calibri"/>
            <family val="2"/>
          </rPr>
          <t>QUALIFIER: This data point is a NATIONAL ESTIMATE.</t>
        </r>
      </text>
    </comment>
    <comment ref="D58" authorId="0" shapeId="0" xr:uid="{00000000-0006-0000-0D00-000061000000}">
      <text>
        <r>
          <rPr>
            <sz val="10"/>
            <color rgb="FF333333"/>
            <rFont val="Calibri"/>
            <family val="2"/>
          </rPr>
          <t>QUALIFIER: This data point is a NATIONAL ESTIMATE.</t>
        </r>
      </text>
    </comment>
    <comment ref="E58" authorId="0" shapeId="0" xr:uid="{00000000-0006-0000-0D00-000062000000}">
      <text>
        <r>
          <rPr>
            <sz val="10"/>
            <color rgb="FF333333"/>
            <rFont val="Calibri"/>
            <family val="2"/>
          </rPr>
          <t>QUALIFIER: This data point is a NATIONAL ESTIMATE.</t>
        </r>
      </text>
    </comment>
    <comment ref="G58" authorId="0" shapeId="0" xr:uid="{00000000-0006-0000-0D00-000063000000}">
      <text>
        <r>
          <rPr>
            <sz val="10"/>
            <color rgb="FF333333"/>
            <rFont val="Calibri"/>
            <family val="2"/>
          </rPr>
          <t>QUALIFIER: This data point is a NATIONAL ESTIMATE.</t>
        </r>
      </text>
    </comment>
    <comment ref="H58" authorId="0" shapeId="0" xr:uid="{00000000-0006-0000-0D00-000064000000}">
      <text>
        <r>
          <rPr>
            <sz val="10"/>
            <color rgb="FF333333"/>
            <rFont val="Calibri"/>
            <family val="2"/>
          </rPr>
          <t>QUALIFIER: This data point is a NATIONAL ESTIMATE.</t>
        </r>
      </text>
    </comment>
    <comment ref="I58" authorId="0" shapeId="0" xr:uid="{00000000-0006-0000-0D00-000065000000}">
      <text>
        <r>
          <rPr>
            <sz val="10"/>
            <color rgb="FF333333"/>
            <rFont val="Calibri"/>
            <family val="2"/>
          </rPr>
          <t>QUALIFIER: This data point is a NATIONAL ESTIMATE.</t>
        </r>
      </text>
    </comment>
    <comment ref="J58" authorId="0" shapeId="0" xr:uid="{00000000-0006-0000-0D00-000066000000}">
      <text>
        <r>
          <rPr>
            <sz val="10"/>
            <color rgb="FF333333"/>
            <rFont val="Calibri"/>
            <family val="2"/>
          </rPr>
          <t>QUALIFIER: This data point is a NATIONAL ESTIMATE.</t>
        </r>
      </text>
    </comment>
    <comment ref="K58" authorId="0" shapeId="0" xr:uid="{00000000-0006-0000-0D00-000067000000}">
      <text>
        <r>
          <rPr>
            <sz val="10"/>
            <color rgb="FF333333"/>
            <rFont val="Calibri"/>
            <family val="2"/>
          </rPr>
          <t>QUALIFIER: This data point is a NATIONAL ESTIMATE.</t>
        </r>
      </text>
    </comment>
    <comment ref="C59" authorId="0" shapeId="0" xr:uid="{00000000-0006-0000-0D00-000068000000}">
      <text>
        <r>
          <rPr>
            <sz val="10"/>
            <color rgb="FF333333"/>
            <rFont val="Calibri"/>
            <family val="2"/>
          </rPr>
          <t>QUALIFIER: This data point is a NATIONAL ESTIMATE.</t>
        </r>
      </text>
    </comment>
    <comment ref="D59" authorId="0" shapeId="0" xr:uid="{00000000-0006-0000-0D00-000069000000}">
      <text>
        <r>
          <rPr>
            <sz val="10"/>
            <color rgb="FF333333"/>
            <rFont val="Calibri"/>
            <family val="2"/>
          </rPr>
          <t>QUALIFIER: This data point is a NATIONAL ESTIMATE.</t>
        </r>
      </text>
    </comment>
    <comment ref="E59" authorId="0" shapeId="0" xr:uid="{00000000-0006-0000-0D00-00006A000000}">
      <text>
        <r>
          <rPr>
            <sz val="10"/>
            <color rgb="FF333333"/>
            <rFont val="Calibri"/>
            <family val="2"/>
          </rPr>
          <t>QUALIFIER: This data point is a NATIONAL ESTIMATE.</t>
        </r>
      </text>
    </comment>
    <comment ref="F59" authorId="0" shapeId="0" xr:uid="{00000000-0006-0000-0D00-00006B000000}">
      <text>
        <r>
          <rPr>
            <sz val="10"/>
            <color rgb="FF333333"/>
            <rFont val="Calibri"/>
            <family val="2"/>
          </rPr>
          <t>QUALIFIER: This data point is a NATIONAL ESTIMATE.</t>
        </r>
      </text>
    </comment>
    <comment ref="G59" authorId="0" shapeId="0" xr:uid="{00000000-0006-0000-0D00-00006C000000}">
      <text>
        <r>
          <rPr>
            <sz val="10"/>
            <color rgb="FF333333"/>
            <rFont val="Calibri"/>
            <family val="2"/>
          </rPr>
          <t>QUALIFIER: This data point is a NATIONAL ESTIMATE.</t>
        </r>
      </text>
    </comment>
    <comment ref="H59" authorId="0" shapeId="0" xr:uid="{00000000-0006-0000-0D00-00006D000000}">
      <text>
        <r>
          <rPr>
            <sz val="10"/>
            <color rgb="FF333333"/>
            <rFont val="Calibri"/>
            <family val="2"/>
          </rPr>
          <t>QUALIFIER: This data point is a NATIONAL ESTIMATE.</t>
        </r>
      </text>
    </comment>
    <comment ref="I59" authorId="0" shapeId="0" xr:uid="{00000000-0006-0000-0D00-00006E000000}">
      <text>
        <r>
          <rPr>
            <sz val="10"/>
            <color rgb="FF333333"/>
            <rFont val="Calibri"/>
            <family val="2"/>
          </rPr>
          <t>QUALIFIER: This data point is a NATIONAL ESTIMATE.</t>
        </r>
      </text>
    </comment>
    <comment ref="J59" authorId="0" shapeId="0" xr:uid="{00000000-0006-0000-0D00-00006F000000}">
      <text>
        <r>
          <rPr>
            <sz val="10"/>
            <color rgb="FF333333"/>
            <rFont val="Calibri"/>
            <family val="2"/>
          </rPr>
          <t>QUALIFIER: This data point is a NATIONAL ESTIMATE.</t>
        </r>
      </text>
    </comment>
    <comment ref="K59" authorId="0" shapeId="0" xr:uid="{00000000-0006-0000-0D00-000070000000}">
      <text>
        <r>
          <rPr>
            <sz val="10"/>
            <color rgb="FF333333"/>
            <rFont val="Calibri"/>
            <family val="2"/>
          </rPr>
          <t>QUALIFIER: This data point is a NATIONAL ESTIMATE.</t>
        </r>
      </text>
    </comment>
    <comment ref="H65" authorId="0" shapeId="0" xr:uid="{00000000-0006-0000-0D00-000071000000}">
      <text>
        <r>
          <rPr>
            <sz val="10"/>
            <color rgb="FF333333"/>
            <rFont val="Calibri"/>
            <family val="2"/>
          </rPr>
          <t>QUALIFIER: This data point is an ESTIMATE produced by the UNESCO INSTITUTE FOR STATISTICS.</t>
        </r>
      </text>
    </comment>
    <comment ref="I65" authorId="0" shapeId="0" xr:uid="{00000000-0006-0000-0D00-000072000000}">
      <text>
        <r>
          <rPr>
            <sz val="10"/>
            <color rgb="FF333333"/>
            <rFont val="Calibri"/>
            <family val="2"/>
          </rPr>
          <t>QUALIFIER: This data point is an ESTIMATE produced by the UNESCO INSTITUTE FOR STATISTICS.</t>
        </r>
      </text>
    </comment>
    <comment ref="C67" authorId="0" shapeId="0" xr:uid="{00000000-0006-0000-0D00-000073000000}">
      <text>
        <r>
          <rPr>
            <sz val="10"/>
            <color rgb="FF333333"/>
            <rFont val="Calibri"/>
            <family val="2"/>
          </rPr>
          <t>QUALIFIER: This data point is a NATIONAL ESTIMATE.</t>
        </r>
      </text>
    </comment>
    <comment ref="D67" authorId="0" shapeId="0" xr:uid="{00000000-0006-0000-0D00-000074000000}">
      <text>
        <r>
          <rPr>
            <sz val="10"/>
            <color rgb="FF333333"/>
            <rFont val="Calibri"/>
            <family val="2"/>
          </rPr>
          <t>QUALIFIER: This data point is a NATIONAL ESTIMATE.</t>
        </r>
      </text>
    </comment>
    <comment ref="E67" authorId="0" shapeId="0" xr:uid="{00000000-0006-0000-0D00-000075000000}">
      <text>
        <r>
          <rPr>
            <sz val="10"/>
            <color rgb="FF333333"/>
            <rFont val="Calibri"/>
            <family val="2"/>
          </rPr>
          <t>QUALIFIER: This data point is a NATIONAL ESTIMATE.</t>
        </r>
      </text>
    </comment>
    <comment ref="F67" authorId="0" shapeId="0" xr:uid="{00000000-0006-0000-0D00-000076000000}">
      <text>
        <r>
          <rPr>
            <sz val="10"/>
            <color rgb="FF333333"/>
            <rFont val="Calibri"/>
            <family val="2"/>
          </rPr>
          <t>QUALIFIER: This data point is a NATIONAL ESTIMATE.</t>
        </r>
      </text>
    </comment>
    <comment ref="G67" authorId="0" shapeId="0" xr:uid="{00000000-0006-0000-0D00-000077000000}">
      <text>
        <r>
          <rPr>
            <sz val="10"/>
            <color rgb="FF333333"/>
            <rFont val="Calibri"/>
            <family val="2"/>
          </rPr>
          <t>QUALIFIER: This data point is a NATIONAL ESTIMATE.</t>
        </r>
      </text>
    </comment>
    <comment ref="H67" authorId="0" shapeId="0" xr:uid="{00000000-0006-0000-0D00-000078000000}">
      <text>
        <r>
          <rPr>
            <sz val="10"/>
            <color rgb="FF333333"/>
            <rFont val="Calibri"/>
            <family val="2"/>
          </rPr>
          <t>QUALIFIER: This data point is a NATIONAL ESTIMATE.</t>
        </r>
      </text>
    </comment>
    <comment ref="I67" authorId="0" shapeId="0" xr:uid="{00000000-0006-0000-0D00-000079000000}">
      <text>
        <r>
          <rPr>
            <sz val="10"/>
            <color rgb="FF333333"/>
            <rFont val="Calibri"/>
            <family val="2"/>
          </rPr>
          <t>QUALIFIER: This data point is a NATIONAL ESTIMATE.</t>
        </r>
      </text>
    </comment>
    <comment ref="J67" authorId="0" shapeId="0" xr:uid="{00000000-0006-0000-0D00-00007A000000}">
      <text>
        <r>
          <rPr>
            <sz val="10"/>
            <color rgb="FF333333"/>
            <rFont val="Calibri"/>
            <family val="2"/>
          </rPr>
          <t>QUALIFIER: This data point is a NATIONAL ESTIMATE.</t>
        </r>
      </text>
    </comment>
    <comment ref="K67" authorId="0" shapeId="0" xr:uid="{00000000-0006-0000-0D00-00007B000000}">
      <text>
        <r>
          <rPr>
            <sz val="10"/>
            <color rgb="FF333333"/>
            <rFont val="Calibri"/>
            <family val="2"/>
          </rPr>
          <t>QUALIFIER: This data point is a NATIONAL ESTIMATE.</t>
        </r>
      </text>
    </comment>
    <comment ref="L67" authorId="0" shapeId="0" xr:uid="{00000000-0006-0000-0D00-00007C000000}">
      <text>
        <r>
          <rPr>
            <sz val="10"/>
            <color rgb="FF333333"/>
            <rFont val="Calibri"/>
            <family val="2"/>
          </rPr>
          <t>QUALIFIER: This data point is a NATIONAL ESTIMATE.</t>
        </r>
      </text>
    </comment>
    <comment ref="G68" authorId="0" shapeId="0" xr:uid="{00000000-0006-0000-0D00-00007D000000}">
      <text>
        <r>
          <rPr>
            <sz val="10"/>
            <color rgb="FF333333"/>
            <rFont val="Calibri"/>
            <family val="2"/>
          </rPr>
          <t>QUALIFIER: This data point is an ESTIMATE produced by the UNESCO INSTITUTE FOR STATISTICS.</t>
        </r>
      </text>
    </comment>
    <comment ref="F69" authorId="0" shapeId="0" xr:uid="{00000000-0006-0000-0D00-00007E000000}">
      <text>
        <r>
          <rPr>
            <sz val="10"/>
            <color rgb="FF333333"/>
            <rFont val="Calibri"/>
            <family val="2"/>
          </rPr>
          <t>QUALIFIER: This data point is an ESTIMATE produced by the UNESCO INSTITUTE FOR STATISTICS.</t>
        </r>
      </text>
    </comment>
    <comment ref="G69" authorId="0" shapeId="0" xr:uid="{00000000-0006-0000-0D00-00007F000000}">
      <text>
        <r>
          <rPr>
            <sz val="10"/>
            <color rgb="FF333333"/>
            <rFont val="Calibri"/>
            <family val="2"/>
          </rPr>
          <t>QUALIFIER: This data point is an ESTIMATE produced by the UNESCO INSTITUTE FOR STATISTICS.</t>
        </r>
      </text>
    </comment>
    <comment ref="J69" authorId="0" shapeId="0" xr:uid="{00000000-0006-0000-0D00-000080000000}">
      <text>
        <r>
          <rPr>
            <sz val="10"/>
            <color rgb="FF333333"/>
            <rFont val="Calibri"/>
            <family val="2"/>
          </rPr>
          <t>QUALIFIER: This data point is an ESTIMATE produced by the UNESCO INSTITUTE FOR STATISTICS.</t>
        </r>
      </text>
    </comment>
    <comment ref="K69" authorId="0" shapeId="0" xr:uid="{00000000-0006-0000-0D00-000081000000}">
      <text>
        <r>
          <rPr>
            <sz val="10"/>
            <color rgb="FF333333"/>
            <rFont val="Calibri"/>
            <family val="2"/>
          </rPr>
          <t>QUALIFIER: This data point is an ESTIMATE produced by the UNESCO INSTITUTE FOR STATISTICS.</t>
        </r>
      </text>
    </comment>
    <comment ref="K70" authorId="0" shapeId="0" xr:uid="{00000000-0006-0000-0D00-000082000000}">
      <text>
        <r>
          <rPr>
            <sz val="10"/>
            <color rgb="FF333333"/>
            <rFont val="Calibri"/>
            <family val="2"/>
          </rPr>
          <t>QUALIFIER: This data point is an ESTIMATE produced by the UNESCO INSTITUTE FOR STATISTICS.</t>
        </r>
      </text>
    </comment>
    <comment ref="C71" authorId="0" shapeId="0" xr:uid="{00000000-0006-0000-0D00-000083000000}">
      <text>
        <r>
          <rPr>
            <sz val="10"/>
            <color rgb="FF333333"/>
            <rFont val="Calibri"/>
            <family val="2"/>
          </rPr>
          <t>QUALIFIER: This data point is a NATIONAL ESTIMATE.</t>
        </r>
      </text>
    </comment>
    <comment ref="D71" authorId="0" shapeId="0" xr:uid="{00000000-0006-0000-0D00-000084000000}">
      <text>
        <r>
          <rPr>
            <sz val="10"/>
            <color rgb="FF333333"/>
            <rFont val="Calibri"/>
            <family val="2"/>
          </rPr>
          <t>QUALIFIER: This data point is a NATIONAL ESTIMATE.</t>
        </r>
      </text>
    </comment>
    <comment ref="E71" authorId="0" shapeId="0" xr:uid="{00000000-0006-0000-0D00-000085000000}">
      <text>
        <r>
          <rPr>
            <sz val="10"/>
            <color rgb="FF333333"/>
            <rFont val="Calibri"/>
            <family val="2"/>
          </rPr>
          <t>QUALIFIER: This data point is a NATIONAL ESTIMATE.</t>
        </r>
      </text>
    </comment>
    <comment ref="F71" authorId="0" shapeId="0" xr:uid="{00000000-0006-0000-0D00-000086000000}">
      <text>
        <r>
          <rPr>
            <sz val="10"/>
            <color rgb="FF333333"/>
            <rFont val="Calibri"/>
            <family val="2"/>
          </rPr>
          <t>QUALIFIER: This data point is a NATIONAL ESTIMATE.</t>
        </r>
      </text>
    </comment>
    <comment ref="G71" authorId="0" shapeId="0" xr:uid="{00000000-0006-0000-0D00-000087000000}">
      <text>
        <r>
          <rPr>
            <sz val="10"/>
            <color rgb="FF333333"/>
            <rFont val="Calibri"/>
            <family val="2"/>
          </rPr>
          <t>QUALIFIER: This data point is a NATIONAL ESTIMATE.</t>
        </r>
      </text>
    </comment>
    <comment ref="H71" authorId="0" shapeId="0" xr:uid="{00000000-0006-0000-0D00-000088000000}">
      <text>
        <r>
          <rPr>
            <sz val="10"/>
            <color rgb="FF333333"/>
            <rFont val="Calibri"/>
            <family val="2"/>
          </rPr>
          <t>QUALIFIER: This data point is a NATIONAL ESTIMATE.</t>
        </r>
      </text>
    </comment>
    <comment ref="I71" authorId="0" shapeId="0" xr:uid="{00000000-0006-0000-0D00-000089000000}">
      <text>
        <r>
          <rPr>
            <sz val="10"/>
            <color rgb="FF333333"/>
            <rFont val="Calibri"/>
            <family val="2"/>
          </rPr>
          <t>QUALIFIER: This data point is a NATIONAL ESTIMATE.</t>
        </r>
      </text>
    </comment>
    <comment ref="J71" authorId="0" shapeId="0" xr:uid="{00000000-0006-0000-0D00-00008A000000}">
      <text>
        <r>
          <rPr>
            <sz val="10"/>
            <color rgb="FF333333"/>
            <rFont val="Calibri"/>
            <family val="2"/>
          </rPr>
          <t>QUALIFIER: This data point is a NATIONAL ESTIMATE.</t>
        </r>
      </text>
    </comment>
    <comment ref="K71" authorId="0" shapeId="0" xr:uid="{00000000-0006-0000-0D00-00008B000000}">
      <text>
        <r>
          <rPr>
            <sz val="10"/>
            <color rgb="FF333333"/>
            <rFont val="Calibri"/>
            <family val="2"/>
          </rPr>
          <t>QUALIFIER: This data point is a NATIONAL ESTIMATE.</t>
        </r>
      </text>
    </comment>
    <comment ref="L71" authorId="0" shapeId="0" xr:uid="{00000000-0006-0000-0D00-00008C000000}">
      <text>
        <r>
          <rPr>
            <sz val="10"/>
            <color rgb="FF333333"/>
            <rFont val="Calibri"/>
            <family val="2"/>
          </rPr>
          <t>QUALIFIER: This data point is a NATIONAL ESTIMATE.</t>
        </r>
      </text>
    </comment>
    <comment ref="F77" authorId="0" shapeId="0" xr:uid="{00000000-0006-0000-0D00-00008D000000}">
      <text>
        <r>
          <rPr>
            <sz val="10"/>
            <color rgb="FF333333"/>
            <rFont val="Calibri"/>
            <family val="2"/>
          </rPr>
          <t>QUALIFIER: This data point is an ESTIMATE produced by the UNESCO INSTITUTE FOR STATISTICS.</t>
        </r>
      </text>
    </comment>
    <comment ref="G77" authorId="0" shapeId="0" xr:uid="{00000000-0006-0000-0D00-00008E000000}">
      <text>
        <r>
          <rPr>
            <sz val="10"/>
            <color rgb="FF333333"/>
            <rFont val="Calibri"/>
            <family val="2"/>
          </rPr>
          <t>QUALIFIER: This data point is an ESTIMATE produced by the UNESCO INSTITUTE FOR STATISTICS.</t>
        </r>
      </text>
    </comment>
    <comment ref="C79" authorId="0" shapeId="0" xr:uid="{00000000-0006-0000-0D00-00008F000000}">
      <text>
        <r>
          <rPr>
            <sz val="10"/>
            <color rgb="FF333333"/>
            <rFont val="Calibri"/>
            <family val="2"/>
          </rPr>
          <t>QUALIFIER: This data point is a NATIONAL ESTIMATE.</t>
        </r>
      </text>
    </comment>
    <comment ref="D79" authorId="0" shapeId="0" xr:uid="{00000000-0006-0000-0D00-000090000000}">
      <text>
        <r>
          <rPr>
            <sz val="10"/>
            <color rgb="FF333333"/>
            <rFont val="Calibri"/>
            <family val="2"/>
          </rPr>
          <t>QUALIFIER: This data point is a NATIONAL ESTIMATE.</t>
        </r>
      </text>
    </comment>
    <comment ref="E79" authorId="0" shapeId="0" xr:uid="{00000000-0006-0000-0D00-000091000000}">
      <text>
        <r>
          <rPr>
            <sz val="10"/>
            <color rgb="FF333333"/>
            <rFont val="Calibri"/>
            <family val="2"/>
          </rPr>
          <t>QUALIFIER: This data point is a NATIONAL ESTIMATE.</t>
        </r>
      </text>
    </comment>
    <comment ref="F79" authorId="0" shapeId="0" xr:uid="{00000000-0006-0000-0D00-000092000000}">
      <text>
        <r>
          <rPr>
            <sz val="10"/>
            <color rgb="FF333333"/>
            <rFont val="Calibri"/>
            <family val="2"/>
          </rPr>
          <t>QUALIFIER: This data point is a NATIONAL ESTIMATE.</t>
        </r>
      </text>
    </comment>
    <comment ref="G79" authorId="0" shapeId="0" xr:uid="{00000000-0006-0000-0D00-000093000000}">
      <text>
        <r>
          <rPr>
            <sz val="10"/>
            <color rgb="FF333333"/>
            <rFont val="Calibri"/>
            <family val="2"/>
          </rPr>
          <t>QUALIFIER: This data point is a NATIONAL ESTIMATE.</t>
        </r>
      </text>
    </comment>
    <comment ref="H79" authorId="0" shapeId="0" xr:uid="{00000000-0006-0000-0D00-000094000000}">
      <text>
        <r>
          <rPr>
            <sz val="10"/>
            <color rgb="FF333333"/>
            <rFont val="Calibri"/>
            <family val="2"/>
          </rPr>
          <t>QUALIFIER: This data point is a NATIONAL ESTIMATE.</t>
        </r>
      </text>
    </comment>
    <comment ref="I79" authorId="0" shapeId="0" xr:uid="{00000000-0006-0000-0D00-000095000000}">
      <text>
        <r>
          <rPr>
            <sz val="10"/>
            <color rgb="FF333333"/>
            <rFont val="Calibri"/>
            <family val="2"/>
          </rPr>
          <t>QUALIFIER: This data point is a NATIONAL ESTIMATE.</t>
        </r>
      </text>
    </comment>
    <comment ref="J79" authorId="0" shapeId="0" xr:uid="{00000000-0006-0000-0D00-000096000000}">
      <text>
        <r>
          <rPr>
            <sz val="10"/>
            <color rgb="FF333333"/>
            <rFont val="Calibri"/>
            <family val="2"/>
          </rPr>
          <t>QUALIFIER: This data point is a NATIONAL ESTIMATE.</t>
        </r>
      </text>
    </comment>
    <comment ref="K79" authorId="0" shapeId="0" xr:uid="{00000000-0006-0000-0D00-000097000000}">
      <text>
        <r>
          <rPr>
            <sz val="10"/>
            <color rgb="FF333333"/>
            <rFont val="Calibri"/>
            <family val="2"/>
          </rPr>
          <t>QUALIFIER: This data point is a NATIONAL ESTIMATE.</t>
        </r>
      </text>
    </comment>
    <comment ref="J83" authorId="0" shapeId="0" xr:uid="{00000000-0006-0000-0D00-000098000000}">
      <text>
        <r>
          <rPr>
            <sz val="10"/>
            <color rgb="FF333333"/>
            <rFont val="Calibri"/>
            <family val="2"/>
          </rPr>
          <t>QUALIFIER: This data point is an ESTIMATE produced by the UNESCO INSTITUTE FOR STATISTICS.</t>
        </r>
      </text>
    </comment>
    <comment ref="C84" authorId="0" shapeId="0" xr:uid="{00000000-0006-0000-0D00-000099000000}">
      <text>
        <r>
          <rPr>
            <sz val="10"/>
            <color rgb="FF333333"/>
            <rFont val="Calibri"/>
            <family val="2"/>
          </rPr>
          <t>QUALIFIER: This data point is a NATIONAL ESTIMATE.</t>
        </r>
      </text>
    </comment>
    <comment ref="D84" authorId="0" shapeId="0" xr:uid="{00000000-0006-0000-0D00-00009A000000}">
      <text>
        <r>
          <rPr>
            <sz val="10"/>
            <color rgb="FF333333"/>
            <rFont val="Calibri"/>
            <family val="2"/>
          </rPr>
          <t>QUALIFIER: This data point is a NATIONAL ESTIMATE.</t>
        </r>
      </text>
    </comment>
    <comment ref="D87" authorId="0" shapeId="0" xr:uid="{00000000-0006-0000-0D00-00009B000000}">
      <text>
        <r>
          <rPr>
            <sz val="10"/>
            <color rgb="FF333333"/>
            <rFont val="Calibri"/>
            <family val="2"/>
          </rPr>
          <t>QUALIFIER: This data point is a NATIONAL ESTIMATE.</t>
        </r>
      </text>
    </comment>
    <comment ref="D88" authorId="0" shapeId="0" xr:uid="{00000000-0006-0000-0D00-00009C000000}">
      <text>
        <r>
          <rPr>
            <sz val="10"/>
            <color rgb="FF333333"/>
            <rFont val="Calibri"/>
            <family val="2"/>
          </rPr>
          <t>QUALIFIER: This data point is a NATIONAL ESTIMATE.</t>
        </r>
      </text>
    </comment>
    <comment ref="I93" authorId="0" shapeId="0" xr:uid="{00000000-0006-0000-0D00-00009D000000}">
      <text>
        <r>
          <rPr>
            <sz val="10"/>
            <color rgb="FF333333"/>
            <rFont val="Calibri"/>
            <family val="2"/>
          </rPr>
          <t>QUALIFIER: This data point is an ESTIMATE produced by the UNESCO INSTITUTE FOR STATISTICS.</t>
        </r>
      </text>
    </comment>
    <comment ref="C95" authorId="0" shapeId="0" xr:uid="{00000000-0006-0000-0D00-00009E000000}">
      <text>
        <r>
          <rPr>
            <sz val="10"/>
            <color rgb="FF333333"/>
            <rFont val="Calibri"/>
            <family val="2"/>
          </rPr>
          <t>QUALIFIER: This data point is a NATIONAL ESTIMATE.</t>
        </r>
      </text>
    </comment>
    <comment ref="D95" authorId="0" shapeId="0" xr:uid="{00000000-0006-0000-0D00-00009F000000}">
      <text>
        <r>
          <rPr>
            <sz val="10"/>
            <color rgb="FF333333"/>
            <rFont val="Calibri"/>
            <family val="2"/>
          </rPr>
          <t>QUALIFIER: This data point is a NATIONAL ESTIMATE.</t>
        </r>
      </text>
    </comment>
    <comment ref="E95" authorId="0" shapeId="0" xr:uid="{00000000-0006-0000-0D00-0000A0000000}">
      <text>
        <r>
          <rPr>
            <sz val="10"/>
            <color rgb="FF333333"/>
            <rFont val="Calibri"/>
            <family val="2"/>
          </rPr>
          <t>QUALIFIER: This data point is a NATIONAL ESTIMATE.</t>
        </r>
      </text>
    </comment>
    <comment ref="F95" authorId="0" shapeId="0" xr:uid="{00000000-0006-0000-0D00-0000A1000000}">
      <text>
        <r>
          <rPr>
            <sz val="10"/>
            <color rgb="FF333333"/>
            <rFont val="Calibri"/>
            <family val="2"/>
          </rPr>
          <t>QUALIFIER: This data point is a NATIONAL ESTIMATE.</t>
        </r>
      </text>
    </comment>
    <comment ref="G95" authorId="0" shapeId="0" xr:uid="{00000000-0006-0000-0D00-0000A2000000}">
      <text>
        <r>
          <rPr>
            <sz val="10"/>
            <color rgb="FF333333"/>
            <rFont val="Calibri"/>
            <family val="2"/>
          </rPr>
          <t>QUALIFIER: This data point is a NATIONAL ESTIMATE.</t>
        </r>
      </text>
    </comment>
    <comment ref="H95" authorId="0" shapeId="0" xr:uid="{00000000-0006-0000-0D00-0000A3000000}">
      <text>
        <r>
          <rPr>
            <sz val="10"/>
            <color rgb="FF333333"/>
            <rFont val="Calibri"/>
            <family val="2"/>
          </rPr>
          <t>QUALIFIER: This data point is a NATIONAL ESTIMATE.</t>
        </r>
      </text>
    </comment>
    <comment ref="I95" authorId="0" shapeId="0" xr:uid="{00000000-0006-0000-0D00-0000A4000000}">
      <text>
        <r>
          <rPr>
            <sz val="10"/>
            <color rgb="FF333333"/>
            <rFont val="Calibri"/>
            <family val="2"/>
          </rPr>
          <t>QUALIFIER: This data point is a NATIONAL ESTIMATE.</t>
        </r>
      </text>
    </comment>
    <comment ref="J95" authorId="0" shapeId="0" xr:uid="{00000000-0006-0000-0D00-0000A5000000}">
      <text>
        <r>
          <rPr>
            <sz val="10"/>
            <color rgb="FF333333"/>
            <rFont val="Calibri"/>
            <family val="2"/>
          </rPr>
          <t>QUALIFIER: This data point is a NATIONAL ESTIMATE.</t>
        </r>
      </text>
    </comment>
    <comment ref="K95" authorId="0" shapeId="0" xr:uid="{00000000-0006-0000-0D00-0000A6000000}">
      <text>
        <r>
          <rPr>
            <sz val="10"/>
            <color rgb="FF333333"/>
            <rFont val="Calibri"/>
            <family val="2"/>
          </rPr>
          <t>QUALIFIER: This data point is a NATIONAL ESTIMATE.</t>
        </r>
      </text>
    </comment>
    <comment ref="L95" authorId="0" shapeId="0" xr:uid="{00000000-0006-0000-0D00-0000A7000000}">
      <text>
        <r>
          <rPr>
            <sz val="10"/>
            <color rgb="FF333333"/>
            <rFont val="Calibri"/>
            <family val="2"/>
          </rPr>
          <t>QUALIFIER: This data point is a NATIONAL ESTIMATE.</t>
        </r>
      </text>
    </comment>
    <comment ref="G96" authorId="0" shapeId="0" xr:uid="{00000000-0006-0000-0D00-0000A8000000}">
      <text>
        <r>
          <rPr>
            <sz val="10"/>
            <color rgb="FF333333"/>
            <rFont val="Calibri"/>
            <family val="2"/>
          </rPr>
          <t>QUALIFIER: This data point is an ESTIMATE produced by the UNESCO INSTITUTE FOR STATISTICS.</t>
        </r>
      </text>
    </comment>
    <comment ref="I96" authorId="0" shapeId="0" xr:uid="{00000000-0006-0000-0D00-0000A9000000}">
      <text>
        <r>
          <rPr>
            <sz val="10"/>
            <color rgb="FF333333"/>
            <rFont val="Calibri"/>
            <family val="2"/>
          </rPr>
          <t>QUALIFIER: This data point is an ESTIMATE produced by the UNESCO INSTITUTE FOR STATISTICS.</t>
        </r>
      </text>
    </comment>
    <comment ref="D100" authorId="0" shapeId="0" xr:uid="{00000000-0006-0000-0D00-0000AA000000}">
      <text>
        <r>
          <rPr>
            <sz val="10"/>
            <color rgb="FF333333"/>
            <rFont val="Calibri"/>
            <family val="2"/>
          </rPr>
          <t>QUALIFIER: This data point is an ESTIMATE produced by the UNESCO INSTITUTE FOR STATISTICS.</t>
        </r>
      </text>
    </comment>
    <comment ref="D107" authorId="0" shapeId="0" xr:uid="{00000000-0006-0000-0D00-0000AB000000}">
      <text>
        <r>
          <rPr>
            <sz val="10"/>
            <color rgb="FF333333"/>
            <rFont val="Calibri"/>
            <family val="2"/>
          </rPr>
          <t>QUALIFIER: This data point is an ESTIMATE produced by the UNESCO INSTITUTE FOR STATISTICS.</t>
        </r>
      </text>
    </comment>
    <comment ref="L108" authorId="0" shapeId="0" xr:uid="{00000000-0006-0000-0D00-0000AC000000}">
      <text>
        <r>
          <rPr>
            <sz val="10"/>
            <color rgb="FF333333"/>
            <rFont val="Calibri"/>
            <family val="2"/>
          </rPr>
          <t>QUALIFIER: This data point is an ESTIMATE produced by the UNESCO INSTITUTE FOR STATISTICS.</t>
        </r>
      </text>
    </comment>
    <comment ref="C110" authorId="0" shapeId="0" xr:uid="{00000000-0006-0000-0D00-0000AD000000}">
      <text>
        <r>
          <rPr>
            <sz val="10"/>
            <color rgb="FF333333"/>
            <rFont val="Calibri"/>
            <family val="2"/>
          </rPr>
          <t>QUALIFIER: This data point is a NATIONAL ESTIMATE.</t>
        </r>
      </text>
    </comment>
    <comment ref="C118" authorId="0" shapeId="0" xr:uid="{00000000-0006-0000-0D00-0000AE000000}">
      <text>
        <r>
          <rPr>
            <sz val="10"/>
            <color rgb="FF333333"/>
            <rFont val="Calibri"/>
            <family val="2"/>
          </rPr>
          <t>QUALIFIER: This data point is an ESTIMATE produced by the UNESCO INSTITUTE FOR STATISTICS.</t>
        </r>
      </text>
    </comment>
    <comment ref="L118" authorId="0" shapeId="0" xr:uid="{00000000-0006-0000-0D00-0000AF000000}">
      <text>
        <r>
          <rPr>
            <sz val="10"/>
            <color rgb="FF333333"/>
            <rFont val="Calibri"/>
            <family val="2"/>
          </rPr>
          <t>QUALIFIER: This data point is a NATIONAL ESTIMATE.</t>
        </r>
      </text>
    </comment>
    <comment ref="K119" authorId="0" shapeId="0" xr:uid="{00000000-0006-0000-0D00-0000B0000000}">
      <text>
        <r>
          <rPr>
            <sz val="10"/>
            <color rgb="FF333333"/>
            <rFont val="Calibri"/>
            <family val="2"/>
          </rPr>
          <t>QUALIFIER: This data point is a NATIONAL ESTIMATE.</t>
        </r>
      </text>
    </comment>
    <comment ref="L119" authorId="0" shapeId="0" xr:uid="{00000000-0006-0000-0D00-0000B1000000}">
      <text>
        <r>
          <rPr>
            <sz val="10"/>
            <color rgb="FF333333"/>
            <rFont val="Calibri"/>
            <family val="2"/>
          </rPr>
          <t>QUALIFIER: This data point is a NATIONAL ESTIMATE.</t>
        </r>
      </text>
    </comment>
    <comment ref="C120" authorId="0" shapeId="0" xr:uid="{00000000-0006-0000-0D00-0000B2000000}">
      <text>
        <r>
          <rPr>
            <sz val="10"/>
            <color rgb="FF333333"/>
            <rFont val="Calibri"/>
            <family val="2"/>
          </rPr>
          <t>QUALIFIER: This data point is an ESTIMATE produced by the UNESCO INSTITUTE FOR STATISTICS.</t>
        </r>
      </text>
    </comment>
    <comment ref="C121" authorId="0" shapeId="0" xr:uid="{00000000-0006-0000-0D00-0000B3000000}">
      <text>
        <r>
          <rPr>
            <sz val="10"/>
            <color rgb="FF333333"/>
            <rFont val="Calibri"/>
            <family val="2"/>
          </rPr>
          <t>QUALIFIER: This data point is a NATIONAL ESTIMATE.</t>
        </r>
      </text>
    </comment>
    <comment ref="D121" authorId="0" shapeId="0" xr:uid="{00000000-0006-0000-0D00-0000B4000000}">
      <text>
        <r>
          <rPr>
            <sz val="10"/>
            <color rgb="FF333333"/>
            <rFont val="Calibri"/>
            <family val="2"/>
          </rPr>
          <t>QUALIFIER: This data point is a NATIONAL ESTIMATE.</t>
        </r>
      </text>
    </comment>
    <comment ref="E121" authorId="0" shapeId="0" xr:uid="{00000000-0006-0000-0D00-0000B5000000}">
      <text>
        <r>
          <rPr>
            <sz val="10"/>
            <color rgb="FF333333"/>
            <rFont val="Calibri"/>
            <family val="2"/>
          </rPr>
          <t>QUALIFIER: This data point is a NATIONAL ESTIMATE.</t>
        </r>
      </text>
    </comment>
    <comment ref="F121" authorId="0" shapeId="0" xr:uid="{00000000-0006-0000-0D00-0000B6000000}">
      <text>
        <r>
          <rPr>
            <sz val="10"/>
            <color rgb="FF333333"/>
            <rFont val="Calibri"/>
            <family val="2"/>
          </rPr>
          <t>QUALIFIER: This data point is a NATIONAL ESTIMATE.</t>
        </r>
      </text>
    </comment>
    <comment ref="G121" authorId="0" shapeId="0" xr:uid="{00000000-0006-0000-0D00-0000B7000000}">
      <text>
        <r>
          <rPr>
            <sz val="10"/>
            <color rgb="FF333333"/>
            <rFont val="Calibri"/>
            <family val="2"/>
          </rPr>
          <t>QUALIFIER: This data point is a NATIONAL ESTIMATE.</t>
        </r>
      </text>
    </comment>
    <comment ref="H121" authorId="0" shapeId="0" xr:uid="{00000000-0006-0000-0D00-0000B8000000}">
      <text>
        <r>
          <rPr>
            <sz val="10"/>
            <color rgb="FF333333"/>
            <rFont val="Calibri"/>
            <family val="2"/>
          </rPr>
          <t>QUALIFIER: This data point is a NATIONAL ESTIMATE.</t>
        </r>
      </text>
    </comment>
    <comment ref="I121" authorId="0" shapeId="0" xr:uid="{00000000-0006-0000-0D00-0000B9000000}">
      <text>
        <r>
          <rPr>
            <sz val="10"/>
            <color rgb="FF333333"/>
            <rFont val="Calibri"/>
            <family val="2"/>
          </rPr>
          <t>QUALIFIER: This data point is a NATIONAL ESTIMATE.</t>
        </r>
      </text>
    </comment>
    <comment ref="J121" authorId="0" shapeId="0" xr:uid="{00000000-0006-0000-0D00-0000BA000000}">
      <text>
        <r>
          <rPr>
            <sz val="10"/>
            <color rgb="FF333333"/>
            <rFont val="Calibri"/>
            <family val="2"/>
          </rPr>
          <t>QUALIFIER: This data point is a NATIONAL ESTIMATE.</t>
        </r>
      </text>
    </comment>
    <comment ref="K121" authorId="0" shapeId="0" xr:uid="{00000000-0006-0000-0D00-0000BB000000}">
      <text>
        <r>
          <rPr>
            <sz val="10"/>
            <color rgb="FF333333"/>
            <rFont val="Calibri"/>
            <family val="2"/>
          </rPr>
          <t>QUALIFIER: This data point is a NATIONAL ESTIMATE.</t>
        </r>
      </text>
    </comment>
    <comment ref="F123" authorId="0" shapeId="0" xr:uid="{00000000-0006-0000-0D00-0000BC000000}">
      <text>
        <r>
          <rPr>
            <sz val="10"/>
            <color rgb="FF333333"/>
            <rFont val="Calibri"/>
            <family val="2"/>
          </rPr>
          <t>QUALIFIER: This data point is an ESTIMATE produced by the UNESCO INSTITUTE FOR STATISTICS.</t>
        </r>
      </text>
    </comment>
    <comment ref="G125" authorId="0" shapeId="0" xr:uid="{00000000-0006-0000-0D00-0000BD000000}">
      <text>
        <r>
          <rPr>
            <sz val="10"/>
            <color rgb="FF333333"/>
            <rFont val="Calibri"/>
            <family val="2"/>
          </rPr>
          <t>QUALIFIER: This data point is an ESTIMATE produced by the UNESCO INSTITUTE FOR STATISTICS.</t>
        </r>
      </text>
    </comment>
    <comment ref="C127" authorId="0" shapeId="0" xr:uid="{00000000-0006-0000-0D00-0000BE000000}">
      <text>
        <r>
          <rPr>
            <sz val="10"/>
            <color rgb="FF333333"/>
            <rFont val="Calibri"/>
            <family val="2"/>
          </rPr>
          <t>QUALIFIER: This data point is an ESTIMATE produced by the UNESCO INSTITUTE FOR STATISTICS.</t>
        </r>
      </text>
    </comment>
    <comment ref="D127" authorId="0" shapeId="0" xr:uid="{00000000-0006-0000-0D00-0000BF000000}">
      <text>
        <r>
          <rPr>
            <sz val="10"/>
            <color rgb="FF333333"/>
            <rFont val="Calibri"/>
            <family val="2"/>
          </rPr>
          <t>QUALIFIER: This data point is an ESTIMATE produced by the UNESCO INSTITUTE FOR STATISTICS.</t>
        </r>
      </text>
    </comment>
    <comment ref="E127" authorId="0" shapeId="0" xr:uid="{00000000-0006-0000-0D00-0000C0000000}">
      <text>
        <r>
          <rPr>
            <sz val="10"/>
            <color rgb="FF333333"/>
            <rFont val="Calibri"/>
            <family val="2"/>
          </rPr>
          <t>QUALIFIER: This data point is an ESTIMATE produced by the UNESCO INSTITUTE FOR STATISTICS.</t>
        </r>
      </text>
    </comment>
    <comment ref="F131" authorId="0" shapeId="0" xr:uid="{00000000-0006-0000-0D00-0000C1000000}">
      <text>
        <r>
          <rPr>
            <sz val="10"/>
            <color rgb="FF333333"/>
            <rFont val="Calibri"/>
            <family val="2"/>
          </rPr>
          <t>QUALIFIER: This data point is an ESTIMATE produced by the UNESCO INSTITUTE FOR STATISTICS.</t>
        </r>
      </text>
    </comment>
    <comment ref="G131" authorId="0" shapeId="0" xr:uid="{00000000-0006-0000-0D00-0000C2000000}">
      <text>
        <r>
          <rPr>
            <sz val="10"/>
            <color rgb="FF333333"/>
            <rFont val="Calibri"/>
            <family val="2"/>
          </rPr>
          <t>QUALIFIER: This data point is an ESTIMATE produced by the UNESCO INSTITUTE FOR STATISTICS.</t>
        </r>
      </text>
    </comment>
    <comment ref="I131" authorId="0" shapeId="0" xr:uid="{00000000-0006-0000-0D00-0000C3000000}">
      <text>
        <r>
          <rPr>
            <sz val="10"/>
            <color rgb="FF333333"/>
            <rFont val="Calibri"/>
            <family val="2"/>
          </rPr>
          <t>QUALIFIER: This data point is an ESTIMATE produced by the UNESCO INSTITUTE FOR STATISTICS.</t>
        </r>
      </text>
    </comment>
    <comment ref="J131" authorId="0" shapeId="0" xr:uid="{00000000-0006-0000-0D00-0000C4000000}">
      <text>
        <r>
          <rPr>
            <sz val="10"/>
            <color rgb="FF333333"/>
            <rFont val="Calibri"/>
            <family val="2"/>
          </rPr>
          <t>QUALIFIER: This data point is an ESTIMATE produced by the UNESCO INSTITUTE FOR STATISTICS.</t>
        </r>
      </text>
    </comment>
    <comment ref="K131" authorId="0" shapeId="0" xr:uid="{00000000-0006-0000-0D00-0000C5000000}">
      <text>
        <r>
          <rPr>
            <sz val="10"/>
            <color rgb="FF333333"/>
            <rFont val="Calibri"/>
            <family val="2"/>
          </rPr>
          <t>QUALIFIER: This data point is an ESTIMATE produced by the UNESCO INSTITUTE FOR STATISTICS.</t>
        </r>
      </text>
    </comment>
    <comment ref="G134" authorId="0" shapeId="0" xr:uid="{00000000-0006-0000-0D00-0000C6000000}">
      <text>
        <r>
          <rPr>
            <sz val="10"/>
            <color rgb="FF333333"/>
            <rFont val="Calibri"/>
            <family val="2"/>
          </rPr>
          <t>QUALIFIER: This data point is a NATIONAL ESTIMATE.</t>
        </r>
      </text>
    </comment>
    <comment ref="C136" authorId="0" shapeId="0" xr:uid="{00000000-0006-0000-0D00-0000C7000000}">
      <text>
        <r>
          <rPr>
            <sz val="10"/>
            <color rgb="FF333333"/>
            <rFont val="Calibri"/>
            <family val="2"/>
          </rPr>
          <t>QUALIFIER: This data point is an ESTIMATE produced by the UNESCO INSTITUTE FOR STATISTICS.</t>
        </r>
      </text>
    </comment>
    <comment ref="E136" authorId="0" shapeId="0" xr:uid="{00000000-0006-0000-0D00-0000C8000000}">
      <text>
        <r>
          <rPr>
            <sz val="10"/>
            <color rgb="FF333333"/>
            <rFont val="Calibri"/>
            <family val="2"/>
          </rPr>
          <t>QUALIFIER: This data point is an ESTIMATE produced by the UNESCO INSTITUTE FOR STATISTICS.</t>
        </r>
      </text>
    </comment>
    <comment ref="I140" authorId="0" shapeId="0" xr:uid="{00000000-0006-0000-0D00-0000C9000000}">
      <text>
        <r>
          <rPr>
            <sz val="10"/>
            <color rgb="FF333333"/>
            <rFont val="Calibri"/>
            <family val="2"/>
          </rPr>
          <t>QUALIFIER: This data point is an ESTIMATE produced by the UNESCO INSTITUTE FOR STATISTICS.</t>
        </r>
      </text>
    </comment>
    <comment ref="K149" authorId="0" shapeId="0" xr:uid="{00000000-0006-0000-0D00-0000CA000000}">
      <text>
        <r>
          <rPr>
            <sz val="10"/>
            <color rgb="FF333333"/>
            <rFont val="Calibri"/>
            <family val="2"/>
          </rPr>
          <t>QUALIFIER: This data point is an ESTIMATE produced by the UNESCO INSTITUTE FOR STATISTICS.</t>
        </r>
      </text>
    </comment>
    <comment ref="C150" authorId="0" shapeId="0" xr:uid="{00000000-0006-0000-0D00-0000CB000000}">
      <text>
        <r>
          <rPr>
            <sz val="10"/>
            <color rgb="FF333333"/>
            <rFont val="Calibri"/>
            <family val="2"/>
          </rPr>
          <t>QUALIFIER: This data point is an ESTIMATE produced by the UNESCO INSTITUTE FOR STATISTICS.</t>
        </r>
      </text>
    </comment>
    <comment ref="C151" authorId="0" shapeId="0" xr:uid="{00000000-0006-0000-0D00-0000CC000000}">
      <text>
        <r>
          <rPr>
            <sz val="10"/>
            <color rgb="FF333333"/>
            <rFont val="Calibri"/>
            <family val="2"/>
          </rPr>
          <t>QUALIFIER: This data point is an ESTIMATE produced by the UNESCO INSTITUTE FOR STATISTICS.</t>
        </r>
      </text>
    </comment>
    <comment ref="H152" authorId="0" shapeId="0" xr:uid="{00000000-0006-0000-0D00-0000CD000000}">
      <text>
        <r>
          <rPr>
            <sz val="10"/>
            <color rgb="FF333333"/>
            <rFont val="Calibri"/>
            <family val="2"/>
          </rPr>
          <t>QUALIFIER: This data point is an ESTIMATE produced by the UNESCO INSTITUTE FOR STATISTICS.</t>
        </r>
      </text>
    </comment>
    <comment ref="I154" authorId="0" shapeId="0" xr:uid="{00000000-0006-0000-0D00-0000CE000000}">
      <text>
        <r>
          <rPr>
            <sz val="10"/>
            <color rgb="FF333333"/>
            <rFont val="Calibri"/>
            <family val="2"/>
          </rPr>
          <t>QUALIFIER: This data point is an ESTIMATE produced by the UNESCO INSTITUTE FOR STATISTICS.</t>
        </r>
      </text>
    </comment>
    <comment ref="C155" authorId="0" shapeId="0" xr:uid="{00000000-0006-0000-0D00-0000CF000000}">
      <text>
        <r>
          <rPr>
            <sz val="10"/>
            <color rgb="FF333333"/>
            <rFont val="Calibri"/>
            <family val="2"/>
          </rPr>
          <t>QUALIFIER: This data point is an ESTIMATE produced by the UNESCO INSTITUTE FOR STATISTICS.</t>
        </r>
      </text>
    </comment>
    <comment ref="I155" authorId="0" shapeId="0" xr:uid="{00000000-0006-0000-0D00-0000D0000000}">
      <text>
        <r>
          <rPr>
            <sz val="10"/>
            <color rgb="FF333333"/>
            <rFont val="Calibri"/>
            <family val="2"/>
          </rPr>
          <t>QUALIFIER: This data point is an ESTIMATE produced by the UNESCO INSTITUTE FOR STATISTICS.</t>
        </r>
      </text>
    </comment>
    <comment ref="E156" authorId="0" shapeId="0" xr:uid="{00000000-0006-0000-0D00-0000D1000000}">
      <text>
        <r>
          <rPr>
            <sz val="10"/>
            <color rgb="FF333333"/>
            <rFont val="Calibri"/>
            <family val="2"/>
          </rPr>
          <t>QUALIFIER: This data point is an ESTIMATE produced by the UNESCO INSTITUTE FOR STATISTICS.</t>
        </r>
      </text>
    </comment>
    <comment ref="D157" authorId="0" shapeId="0" xr:uid="{00000000-0006-0000-0D00-0000D2000000}">
      <text>
        <r>
          <rPr>
            <sz val="10"/>
            <color rgb="FF333333"/>
            <rFont val="Calibri"/>
            <family val="2"/>
          </rPr>
          <t>QUALIFIER: This data point is an ESTIMATE produced by the UNESCO INSTITUTE FOR STATISTICS.</t>
        </r>
      </text>
    </comment>
    <comment ref="E163" authorId="0" shapeId="0" xr:uid="{00000000-0006-0000-0D00-0000D3000000}">
      <text>
        <r>
          <rPr>
            <sz val="10"/>
            <color rgb="FF333333"/>
            <rFont val="Calibri"/>
            <family val="2"/>
          </rPr>
          <t>QUALIFIER: This data point is an ESTIMATE produced by the UNESCO INSTITUTE FOR STATISTICS.</t>
        </r>
      </text>
    </comment>
    <comment ref="F163" authorId="0" shapeId="0" xr:uid="{00000000-0006-0000-0D00-0000D4000000}">
      <text>
        <r>
          <rPr>
            <sz val="10"/>
            <color rgb="FF333333"/>
            <rFont val="Calibri"/>
            <family val="2"/>
          </rPr>
          <t>QUALIFIER: This data point is an ESTIMATE produced by the UNESCO INSTITUTE FOR STATISTICS.</t>
        </r>
      </text>
    </comment>
    <comment ref="G163" authorId="0" shapeId="0" xr:uid="{00000000-0006-0000-0D00-0000D5000000}">
      <text>
        <r>
          <rPr>
            <sz val="10"/>
            <color rgb="FF333333"/>
            <rFont val="Calibri"/>
            <family val="2"/>
          </rPr>
          <t>QUALIFIER: This data point is an ESTIMATE produced by the UNESCO INSTITUTE FOR STATISTICS.</t>
        </r>
      </text>
    </comment>
    <comment ref="H163" authorId="0" shapeId="0" xr:uid="{00000000-0006-0000-0D00-0000D6000000}">
      <text>
        <r>
          <rPr>
            <sz val="10"/>
            <color rgb="FF333333"/>
            <rFont val="Calibri"/>
            <family val="2"/>
          </rPr>
          <t>QUALIFIER: This data point is an ESTIMATE produced by the UNESCO INSTITUTE FOR STATISTICS.</t>
        </r>
      </text>
    </comment>
    <comment ref="G164" authorId="0" shapeId="0" xr:uid="{00000000-0006-0000-0D00-0000D7000000}">
      <text>
        <r>
          <rPr>
            <sz val="10"/>
            <color rgb="FF333333"/>
            <rFont val="Calibri"/>
            <family val="2"/>
          </rPr>
          <t>QUALIFIER: This data point is an ESTIMATE produced by the UNESCO INSTITUTE FOR STATISTICS.</t>
        </r>
      </text>
    </comment>
    <comment ref="H164" authorId="0" shapeId="0" xr:uid="{00000000-0006-0000-0D00-0000D8000000}">
      <text>
        <r>
          <rPr>
            <sz val="10"/>
            <color rgb="FF333333"/>
            <rFont val="Calibri"/>
            <family val="2"/>
          </rPr>
          <t>QUALIFIER: This data point is an ESTIMATE produced by the UNESCO INSTITUTE FOR STATISTICS.</t>
        </r>
      </text>
    </comment>
    <comment ref="D166" authorId="0" shapeId="0" xr:uid="{00000000-0006-0000-0D00-0000D9000000}">
      <text>
        <r>
          <rPr>
            <sz val="10"/>
            <color rgb="FF333333"/>
            <rFont val="Calibri"/>
            <family val="2"/>
          </rPr>
          <t>QUALIFIER: This data point is an ESTIMATE produced by the UNESCO INSTITUTE FOR STATISTICS.</t>
        </r>
      </text>
    </comment>
    <comment ref="D167" authorId="0" shapeId="0" xr:uid="{00000000-0006-0000-0D00-0000DA000000}">
      <text>
        <r>
          <rPr>
            <sz val="10"/>
            <color rgb="FF333333"/>
            <rFont val="Calibri"/>
            <family val="2"/>
          </rPr>
          <t>QUALIFIER: This data point is an ESTIMATE produced by the UNESCO INSTITUTE FOR STATISTICS.</t>
        </r>
      </text>
    </comment>
    <comment ref="E167" authorId="0" shapeId="0" xr:uid="{00000000-0006-0000-0D00-0000DB000000}">
      <text>
        <r>
          <rPr>
            <sz val="10"/>
            <color rgb="FF333333"/>
            <rFont val="Calibri"/>
            <family val="2"/>
          </rPr>
          <t>QUALIFIER: This data point is an ESTIMATE produced by the UNESCO INSTITUTE FOR STATISTICS.</t>
        </r>
      </text>
    </comment>
    <comment ref="F167" authorId="0" shapeId="0" xr:uid="{00000000-0006-0000-0D00-0000DC000000}">
      <text>
        <r>
          <rPr>
            <sz val="10"/>
            <color rgb="FF333333"/>
            <rFont val="Calibri"/>
            <family val="2"/>
          </rPr>
          <t>QUALIFIER: This data point is an ESTIMATE produced by the UNESCO INSTITUTE FOR STATISTICS.</t>
        </r>
      </text>
    </comment>
    <comment ref="G167" authorId="0" shapeId="0" xr:uid="{00000000-0006-0000-0D00-0000DD000000}">
      <text>
        <r>
          <rPr>
            <sz val="10"/>
            <color rgb="FF333333"/>
            <rFont val="Calibri"/>
            <family val="2"/>
          </rPr>
          <t>QUALIFIER: This data point is an ESTIMATE produced by the UNESCO INSTITUTE FOR STATISTICS.</t>
        </r>
      </text>
    </comment>
    <comment ref="H167" authorId="0" shapeId="0" xr:uid="{00000000-0006-0000-0D00-0000DE000000}">
      <text>
        <r>
          <rPr>
            <sz val="10"/>
            <color rgb="FF333333"/>
            <rFont val="Calibri"/>
            <family val="2"/>
          </rPr>
          <t>QUALIFIER: This data point is an ESTIMATE produced by the UNESCO INSTITUTE FOR STATISTICS.</t>
        </r>
      </text>
    </comment>
    <comment ref="F170" authorId="0" shapeId="0" xr:uid="{00000000-0006-0000-0D00-0000DF000000}">
      <text>
        <r>
          <rPr>
            <sz val="10"/>
            <color rgb="FF333333"/>
            <rFont val="Calibri"/>
            <family val="2"/>
          </rPr>
          <t>QUALIFIER: This data point is an ESTIMATE produced by the UNESCO INSTITUTE FOR STATISTICS.</t>
        </r>
      </text>
    </comment>
    <comment ref="H170" authorId="0" shapeId="0" xr:uid="{00000000-0006-0000-0D00-0000E0000000}">
      <text>
        <r>
          <rPr>
            <sz val="10"/>
            <color rgb="FF333333"/>
            <rFont val="Calibri"/>
            <family val="2"/>
          </rPr>
          <t>QUALIFIER: This data point is an ESTIMATE produced by the UNESCO INSTITUTE FOR STATISTICS.</t>
        </r>
      </text>
    </comment>
    <comment ref="I170" authorId="0" shapeId="0" xr:uid="{00000000-0006-0000-0D00-0000E1000000}">
      <text>
        <r>
          <rPr>
            <sz val="10"/>
            <color rgb="FF333333"/>
            <rFont val="Calibri"/>
            <family val="2"/>
          </rPr>
          <t>QUALIFIER: This data point is an ESTIMATE produced by the UNESCO INSTITUTE FOR STATISTICS.</t>
        </r>
      </text>
    </comment>
    <comment ref="I171" authorId="0" shapeId="0" xr:uid="{00000000-0006-0000-0D00-0000E2000000}">
      <text>
        <r>
          <rPr>
            <sz val="10"/>
            <color rgb="FF333333"/>
            <rFont val="Calibri"/>
            <family val="2"/>
          </rPr>
          <t>QUALIFIER: This data point is an ESTIMATE produced by the UNESCO INSTITUTE FOR STATISTICS.</t>
        </r>
      </text>
    </comment>
    <comment ref="J171" authorId="0" shapeId="0" xr:uid="{00000000-0006-0000-0D00-0000E3000000}">
      <text>
        <r>
          <rPr>
            <sz val="10"/>
            <color rgb="FF333333"/>
            <rFont val="Calibri"/>
            <family val="2"/>
          </rPr>
          <t>QUALIFIER: This data point is an ESTIMATE produced by the UNESCO INSTITUTE FOR STATISTICS.</t>
        </r>
      </text>
    </comment>
    <comment ref="E172" authorId="0" shapeId="0" xr:uid="{00000000-0006-0000-0D00-0000E4000000}">
      <text>
        <r>
          <rPr>
            <sz val="10"/>
            <color rgb="FF333333"/>
            <rFont val="Calibri"/>
            <family val="2"/>
          </rPr>
          <t>QUALIFIER: This data point is an ESTIMATE produced by the UNESCO INSTITUTE FOR STATISTICS.</t>
        </r>
      </text>
    </comment>
    <comment ref="H172" authorId="0" shapeId="0" xr:uid="{00000000-0006-0000-0D00-0000E5000000}">
      <text>
        <r>
          <rPr>
            <sz val="10"/>
            <color rgb="FF333333"/>
            <rFont val="Calibri"/>
            <family val="2"/>
          </rPr>
          <t>QUALIFIER: This data point is an ESTIMATE produced by the UNESCO INSTITUTE FOR STATISTICS.</t>
        </r>
      </text>
    </comment>
    <comment ref="J173" authorId="0" shapeId="0" xr:uid="{00000000-0006-0000-0D00-0000E6000000}">
      <text>
        <r>
          <rPr>
            <sz val="10"/>
            <color rgb="FF333333"/>
            <rFont val="Calibri"/>
            <family val="2"/>
          </rPr>
          <t>QUALIFIER: This data point is an ESTIMATE produced by the UNESCO INSTITUTE FOR STATISTICS.</t>
        </r>
      </text>
    </comment>
    <comment ref="L173" authorId="0" shapeId="0" xr:uid="{00000000-0006-0000-0D00-0000E7000000}">
      <text>
        <r>
          <rPr>
            <sz val="10"/>
            <color rgb="FF333333"/>
            <rFont val="Calibri"/>
            <family val="2"/>
          </rPr>
          <t>QUALIFIER: This data point is an ESTIMATE produced by the UNESCO INSTITUTE FOR STATISTICS.</t>
        </r>
      </text>
    </comment>
    <comment ref="F174" authorId="0" shapeId="0" xr:uid="{00000000-0006-0000-0D00-0000E8000000}">
      <text>
        <r>
          <rPr>
            <sz val="10"/>
            <color rgb="FF333333"/>
            <rFont val="Calibri"/>
            <family val="2"/>
          </rPr>
          <t>QUALIFIER: This data point is an ESTIMATE produced by the UNESCO INSTITUTE FOR STATISTICS.</t>
        </r>
      </text>
    </comment>
    <comment ref="G177" authorId="0" shapeId="0" xr:uid="{00000000-0006-0000-0D00-0000E9000000}">
      <text>
        <r>
          <rPr>
            <sz val="10"/>
            <color rgb="FF333333"/>
            <rFont val="Calibri"/>
            <family val="2"/>
          </rPr>
          <t>QUALIFIER: This data point is an ESTIMATE produced by the UNESCO INSTITUTE FOR STATISTICS.</t>
        </r>
      </text>
    </comment>
    <comment ref="H177" authorId="0" shapeId="0" xr:uid="{00000000-0006-0000-0D00-0000EA000000}">
      <text>
        <r>
          <rPr>
            <sz val="10"/>
            <color rgb="FF333333"/>
            <rFont val="Calibri"/>
            <family val="2"/>
          </rPr>
          <t>QUALIFIER: This data point is an ESTIMATE produced by the UNESCO INSTITUTE FOR STATISTICS.</t>
        </r>
      </text>
    </comment>
    <comment ref="C178" authorId="0" shapeId="0" xr:uid="{00000000-0006-0000-0D00-0000EB000000}">
      <text>
        <r>
          <rPr>
            <sz val="10"/>
            <color rgb="FF333333"/>
            <rFont val="Calibri"/>
            <family val="2"/>
          </rPr>
          <t>QUALIFIER: This data point is an ESTIMATE produced by the UNESCO INSTITUTE FOR STATISTICS.</t>
        </r>
      </text>
    </comment>
    <comment ref="F178" authorId="0" shapeId="0" xr:uid="{00000000-0006-0000-0D00-0000EC000000}">
      <text>
        <r>
          <rPr>
            <sz val="10"/>
            <color rgb="FF333333"/>
            <rFont val="Calibri"/>
            <family val="2"/>
          </rPr>
          <t>QUALIFIER: This data point is an ESTIMATE produced by the UNESCO INSTITUTE FOR STATISTICS.</t>
        </r>
      </text>
    </comment>
    <comment ref="G178" authorId="0" shapeId="0" xr:uid="{00000000-0006-0000-0D00-0000ED000000}">
      <text>
        <r>
          <rPr>
            <sz val="10"/>
            <color rgb="FF333333"/>
            <rFont val="Calibri"/>
            <family val="2"/>
          </rPr>
          <t>QUALIFIER: This data point is an ESTIMATE produced by the UNESCO INSTITUTE FOR STATISTICS.</t>
        </r>
      </text>
    </comment>
    <comment ref="H180" authorId="0" shapeId="0" xr:uid="{00000000-0006-0000-0D00-0000EE000000}">
      <text>
        <r>
          <rPr>
            <sz val="10"/>
            <color rgb="FF333333"/>
            <rFont val="Calibri"/>
            <family val="2"/>
          </rPr>
          <t>QUALIFIER: This data point is an ESTIMATE produced by the UNESCO INSTITUTE FOR STATISTICS.</t>
        </r>
      </text>
    </comment>
    <comment ref="D181" authorId="0" shapeId="0" xr:uid="{00000000-0006-0000-0D00-0000EF000000}">
      <text>
        <r>
          <rPr>
            <sz val="10"/>
            <color rgb="FF333333"/>
            <rFont val="Calibri"/>
            <family val="2"/>
          </rPr>
          <t>QUALIFIER: This data point is an ESTIMATE produced by the UNESCO INSTITUTE FOR STATISTICS.</t>
        </r>
      </text>
    </comment>
    <comment ref="H181" authorId="0" shapeId="0" xr:uid="{00000000-0006-0000-0D00-0000F0000000}">
      <text>
        <r>
          <rPr>
            <sz val="10"/>
            <color rgb="FF333333"/>
            <rFont val="Calibri"/>
            <family val="2"/>
          </rPr>
          <t>QUALIFIER: This data point is an ESTIMATE produced by the UNESCO INSTITUTE FOR STATISTICS.</t>
        </r>
      </text>
    </comment>
    <comment ref="I183" authorId="0" shapeId="0" xr:uid="{00000000-0006-0000-0D00-0000F1000000}">
      <text>
        <r>
          <rPr>
            <sz val="10"/>
            <color rgb="FF333333"/>
            <rFont val="Calibri"/>
            <family val="2"/>
          </rPr>
          <t>QUALIFIER: This data point is an ESTIMATE produced by the UNESCO INSTITUTE FOR STATISTICS.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C11" authorId="0" shapeId="0" xr:uid="{00000000-0006-0000-0E00-000001000000}">
      <text>
        <r>
          <rPr>
            <sz val="10"/>
            <color rgb="FF333333"/>
            <rFont val="Calibri"/>
            <family val="2"/>
          </rPr>
          <t>QUALIFIER: This data point is an ESTIMATE produced by the UNESCO INSTITUTE FOR STATISTICS.</t>
        </r>
      </text>
    </comment>
    <comment ref="F17" authorId="0" shapeId="0" xr:uid="{00000000-0006-0000-0E00-000002000000}">
      <text>
        <r>
          <rPr>
            <sz val="10"/>
            <color rgb="FF333333"/>
            <rFont val="Calibri"/>
            <family val="2"/>
          </rPr>
          <t>QUALIFIER: This data point is an ESTIMATE produced by the UNESCO INSTITUTE FOR STATISTICS.</t>
        </r>
      </text>
    </comment>
    <comment ref="G18" authorId="0" shapeId="0" xr:uid="{00000000-0006-0000-0E00-000003000000}">
      <text>
        <r>
          <rPr>
            <sz val="10"/>
            <color rgb="FF333333"/>
            <rFont val="Calibri"/>
            <family val="2"/>
          </rPr>
          <t>QUALIFIER: This data point is an ESTIMATE produced by the UNESCO INSTITUTE FOR STATISTICS.</t>
        </r>
      </text>
    </comment>
    <comment ref="H18" authorId="0" shapeId="0" xr:uid="{00000000-0006-0000-0E00-000004000000}">
      <text>
        <r>
          <rPr>
            <sz val="10"/>
            <color rgb="FF333333"/>
            <rFont val="Calibri"/>
            <family val="2"/>
          </rPr>
          <t>QUALIFIER: This data point is an ESTIMATE produced by the UNESCO INSTITUTE FOR STATISTICS.</t>
        </r>
      </text>
    </comment>
    <comment ref="I18" authorId="0" shapeId="0" xr:uid="{00000000-0006-0000-0E00-000005000000}">
      <text>
        <r>
          <rPr>
            <sz val="10"/>
            <color rgb="FF333333"/>
            <rFont val="Calibri"/>
            <family val="2"/>
          </rPr>
          <t>QUALIFIER: This data point is an ESTIMATE produced by the UNESCO INSTITUTE FOR STATISTICS.</t>
        </r>
      </text>
    </comment>
    <comment ref="J18" authorId="0" shapeId="0" xr:uid="{00000000-0006-0000-0E00-000006000000}">
      <text>
        <r>
          <rPr>
            <sz val="10"/>
            <color rgb="FF333333"/>
            <rFont val="Calibri"/>
            <family val="2"/>
          </rPr>
          <t>QUALIFIER: This data point is an ESTIMATE produced by the UNESCO INSTITUTE FOR STATISTICS.</t>
        </r>
      </text>
    </comment>
    <comment ref="K18" authorId="0" shapeId="0" xr:uid="{00000000-0006-0000-0E00-000007000000}">
      <text>
        <r>
          <rPr>
            <sz val="10"/>
            <color rgb="FF333333"/>
            <rFont val="Calibri"/>
            <family val="2"/>
          </rPr>
          <t>QUALIFIER: This data point is an ESTIMATE produced by the UNESCO INSTITUTE FOR STATISTICS.</t>
        </r>
      </text>
    </comment>
    <comment ref="L18" authorId="0" shapeId="0" xr:uid="{00000000-0006-0000-0E00-000008000000}">
      <text>
        <r>
          <rPr>
            <sz val="10"/>
            <color rgb="FF333333"/>
            <rFont val="Calibri"/>
            <family val="2"/>
          </rPr>
          <t>QUALIFIER: This data point is an ESTIMATE produced by the UNESCO INSTITUTE FOR STATISTICS.</t>
        </r>
      </text>
    </comment>
    <comment ref="E23" authorId="0" shapeId="0" xr:uid="{00000000-0006-0000-0E00-000009000000}">
      <text>
        <r>
          <rPr>
            <sz val="10"/>
            <color rgb="FF333333"/>
            <rFont val="Calibri"/>
            <family val="2"/>
          </rPr>
          <t>QUALIFIER: This data point is an ESTIMATE produced by the UNESCO INSTITUTE FOR STATISTICS.</t>
        </r>
      </text>
    </comment>
    <comment ref="F23" authorId="0" shapeId="0" xr:uid="{00000000-0006-0000-0E00-00000A000000}">
      <text>
        <r>
          <rPr>
            <sz val="10"/>
            <color rgb="FF333333"/>
            <rFont val="Calibri"/>
            <family val="2"/>
          </rPr>
          <t>QUALIFIER: This data point is an ESTIMATE produced by the UNESCO INSTITUTE FOR STATISTICS.</t>
        </r>
      </text>
    </comment>
    <comment ref="G23" authorId="0" shapeId="0" xr:uid="{00000000-0006-0000-0E00-00000B000000}">
      <text>
        <r>
          <rPr>
            <sz val="10"/>
            <color rgb="FF333333"/>
            <rFont val="Calibri"/>
            <family val="2"/>
          </rPr>
          <t>QUALIFIER: This data point is an ESTIMATE produced by the UNESCO INSTITUTE FOR STATISTICS.</t>
        </r>
      </text>
    </comment>
    <comment ref="H23" authorId="0" shapeId="0" xr:uid="{00000000-0006-0000-0E00-00000C000000}">
      <text>
        <r>
          <rPr>
            <sz val="10"/>
            <color rgb="FF333333"/>
            <rFont val="Calibri"/>
            <family val="2"/>
          </rPr>
          <t>QUALIFIER: This data point is an ESTIMATE produced by the UNESCO INSTITUTE FOR STATISTICS.</t>
        </r>
      </text>
    </comment>
    <comment ref="I23" authorId="0" shapeId="0" xr:uid="{00000000-0006-0000-0E00-00000D000000}">
      <text>
        <r>
          <rPr>
            <sz val="10"/>
            <color rgb="FF333333"/>
            <rFont val="Calibri"/>
            <family val="2"/>
          </rPr>
          <t>QUALIFIER: This data point is an ESTIMATE produced by the UNESCO INSTITUTE FOR STATISTICS.</t>
        </r>
      </text>
    </comment>
    <comment ref="J23" authorId="0" shapeId="0" xr:uid="{00000000-0006-0000-0E00-00000E000000}">
      <text>
        <r>
          <rPr>
            <sz val="10"/>
            <color rgb="FF333333"/>
            <rFont val="Calibri"/>
            <family val="2"/>
          </rPr>
          <t>QUALIFIER: This data point is an ESTIMATE produced by the UNESCO INSTITUTE FOR STATISTICS.</t>
        </r>
      </text>
    </comment>
    <comment ref="K23" authorId="0" shapeId="0" xr:uid="{00000000-0006-0000-0E00-00000F000000}">
      <text>
        <r>
          <rPr>
            <sz val="10"/>
            <color rgb="FF333333"/>
            <rFont val="Calibri"/>
            <family val="2"/>
          </rPr>
          <t>QUALIFIER: This data point is an ESTIMATE produced by the UNESCO INSTITUTE FOR STATISTICS.</t>
        </r>
      </text>
    </comment>
    <comment ref="L23" authorId="0" shapeId="0" xr:uid="{00000000-0006-0000-0E00-000010000000}">
      <text>
        <r>
          <rPr>
            <sz val="10"/>
            <color rgb="FF333333"/>
            <rFont val="Calibri"/>
            <family val="2"/>
          </rPr>
          <t>QUALIFIER: This data point is an ESTIMATE produced by the UNESCO INSTITUTE FOR STATISTICS.</t>
        </r>
      </text>
    </comment>
    <comment ref="G25" authorId="0" shapeId="0" xr:uid="{00000000-0006-0000-0E00-000011000000}">
      <text>
        <r>
          <rPr>
            <sz val="10"/>
            <color rgb="FF333333"/>
            <rFont val="Calibri"/>
            <family val="2"/>
          </rPr>
          <t>QUALIFIER: This data point is an ESTIMATE produced by the UNESCO INSTITUTE FOR STATISTICS.</t>
        </r>
      </text>
    </comment>
    <comment ref="K25" authorId="0" shapeId="0" xr:uid="{00000000-0006-0000-0E00-000012000000}">
      <text>
        <r>
          <rPr>
            <sz val="10"/>
            <color rgb="FF333333"/>
            <rFont val="Calibri"/>
            <family val="2"/>
          </rPr>
          <t>QUALIFIER: This data point is an ESTIMATE produced by the UNESCO INSTITUTE FOR STATISTICS.</t>
        </r>
      </text>
    </comment>
    <comment ref="G33" authorId="0" shapeId="0" xr:uid="{00000000-0006-0000-0E00-000013000000}">
      <text>
        <r>
          <rPr>
            <sz val="10"/>
            <color rgb="FF333333"/>
            <rFont val="Calibri"/>
            <family val="2"/>
          </rPr>
          <t>QUALIFIER: This data point is an ESTIMATE produced by the UNESCO INSTITUTE FOR STATISTICS.</t>
        </r>
      </text>
    </comment>
    <comment ref="C46" authorId="0" shapeId="0" xr:uid="{00000000-0006-0000-0E00-000014000000}">
      <text>
        <r>
          <rPr>
            <sz val="10"/>
            <color rgb="FF333333"/>
            <rFont val="Calibri"/>
            <family val="2"/>
          </rPr>
          <t>QUALIFIER: This data point is a NATIONAL ESTIMATE.</t>
        </r>
      </text>
    </comment>
    <comment ref="D46" authorId="0" shapeId="0" xr:uid="{00000000-0006-0000-0E00-000015000000}">
      <text>
        <r>
          <rPr>
            <sz val="10"/>
            <color rgb="FF333333"/>
            <rFont val="Calibri"/>
            <family val="2"/>
          </rPr>
          <t>QUALIFIER: This data point is a NATIONAL ESTIMATE.</t>
        </r>
      </text>
    </comment>
    <comment ref="E46" authorId="0" shapeId="0" xr:uid="{00000000-0006-0000-0E00-000016000000}">
      <text>
        <r>
          <rPr>
            <sz val="10"/>
            <color rgb="FF333333"/>
            <rFont val="Calibri"/>
            <family val="2"/>
          </rPr>
          <t>QUALIFIER: This data point is a NATIONAL ESTIMATE.</t>
        </r>
      </text>
    </comment>
    <comment ref="F46" authorId="0" shapeId="0" xr:uid="{00000000-0006-0000-0E00-000017000000}">
      <text>
        <r>
          <rPr>
            <sz val="10"/>
            <color rgb="FF333333"/>
            <rFont val="Calibri"/>
            <family val="2"/>
          </rPr>
          <t>QUALIFIER: This data point is a NATIONAL ESTIMATE.</t>
        </r>
      </text>
    </comment>
    <comment ref="G46" authorId="0" shapeId="0" xr:uid="{00000000-0006-0000-0E00-000018000000}">
      <text>
        <r>
          <rPr>
            <sz val="10"/>
            <color rgb="FF333333"/>
            <rFont val="Calibri"/>
            <family val="2"/>
          </rPr>
          <t>QUALIFIER: This data point is a NATIONAL ESTIMATE.</t>
        </r>
      </text>
    </comment>
    <comment ref="H46" authorId="0" shapeId="0" xr:uid="{00000000-0006-0000-0E00-000019000000}">
      <text>
        <r>
          <rPr>
            <sz val="10"/>
            <color rgb="FF333333"/>
            <rFont val="Calibri"/>
            <family val="2"/>
          </rPr>
          <t>QUALIFIER: This data point is a NATIONAL ESTIMATE.</t>
        </r>
      </text>
    </comment>
    <comment ref="I46" authorId="0" shapeId="0" xr:uid="{00000000-0006-0000-0E00-00001A000000}">
      <text>
        <r>
          <rPr>
            <sz val="10"/>
            <color rgb="FF333333"/>
            <rFont val="Calibri"/>
            <family val="2"/>
          </rPr>
          <t>QUALIFIER: This data point is a NATIONAL ESTIMATE.</t>
        </r>
      </text>
    </comment>
    <comment ref="J46" authorId="0" shapeId="0" xr:uid="{00000000-0006-0000-0E00-00001B000000}">
      <text>
        <r>
          <rPr>
            <sz val="10"/>
            <color rgb="FF333333"/>
            <rFont val="Calibri"/>
            <family val="2"/>
          </rPr>
          <t>QUALIFIER: This data point is a NATIONAL ESTIMATE.</t>
        </r>
      </text>
    </comment>
    <comment ref="K46" authorId="0" shapeId="0" xr:uid="{00000000-0006-0000-0E00-00001C000000}">
      <text>
        <r>
          <rPr>
            <sz val="10"/>
            <color rgb="FF333333"/>
            <rFont val="Calibri"/>
            <family val="2"/>
          </rPr>
          <t>QUALIFIER: This data point is a NATIONAL ESTIMATE.</t>
        </r>
      </text>
    </comment>
    <comment ref="G49" authorId="0" shapeId="0" xr:uid="{00000000-0006-0000-0E00-00001D000000}">
      <text>
        <r>
          <rPr>
            <sz val="10"/>
            <color rgb="FF333333"/>
            <rFont val="Calibri"/>
            <family val="2"/>
          </rPr>
          <t>QUALIFIER: This data point is an ESTIMATE produced by the UNESCO INSTITUTE FOR STATISTICS.</t>
        </r>
      </text>
    </comment>
    <comment ref="H49" authorId="0" shapeId="0" xr:uid="{00000000-0006-0000-0E00-00001E000000}">
      <text>
        <r>
          <rPr>
            <sz val="10"/>
            <color rgb="FF333333"/>
            <rFont val="Calibri"/>
            <family val="2"/>
          </rPr>
          <t>QUALIFIER: This data point is an ESTIMATE produced by the UNESCO INSTITUTE FOR STATISTICS.</t>
        </r>
      </text>
    </comment>
    <comment ref="C50" authorId="0" shapeId="0" xr:uid="{00000000-0006-0000-0E00-00001F000000}">
      <text>
        <r>
          <rPr>
            <sz val="10"/>
            <color rgb="FF333333"/>
            <rFont val="Calibri"/>
            <family val="2"/>
          </rPr>
          <t>MAGNITUDE: The value will be 0. This data point is NOT APPLICABLE for the submitting nation.</t>
        </r>
      </text>
    </comment>
    <comment ref="D50" authorId="0" shapeId="0" xr:uid="{00000000-0006-0000-0E00-000020000000}">
      <text>
        <r>
          <rPr>
            <sz val="10"/>
            <color rgb="FF333333"/>
            <rFont val="Calibri"/>
            <family val="2"/>
          </rPr>
          <t>MAGNITUDE: The value will be 0. This data point is NOT APPLICABLE for the submitting nation.</t>
        </r>
      </text>
    </comment>
    <comment ref="E50" authorId="0" shapeId="0" xr:uid="{00000000-0006-0000-0E00-000021000000}">
      <text>
        <r>
          <rPr>
            <sz val="10"/>
            <color rgb="FF333333"/>
            <rFont val="Calibri"/>
            <family val="2"/>
          </rPr>
          <t>MAGNITUDE: The value will be 0. This data point is NOT APPLICABLE for the submitting nation.</t>
        </r>
      </text>
    </comment>
    <comment ref="F50" authorId="0" shapeId="0" xr:uid="{00000000-0006-0000-0E00-000022000000}">
      <text>
        <r>
          <rPr>
            <sz val="10"/>
            <color rgb="FF333333"/>
            <rFont val="Calibri"/>
            <family val="2"/>
          </rPr>
          <t>MAGNITUDE: The value will be 0. This data point is NOT APPLICABLE for the submitting nation.</t>
        </r>
      </text>
    </comment>
    <comment ref="G50" authorId="0" shapeId="0" xr:uid="{00000000-0006-0000-0E00-000023000000}">
      <text>
        <r>
          <rPr>
            <sz val="10"/>
            <color rgb="FF333333"/>
            <rFont val="Calibri"/>
            <family val="2"/>
          </rPr>
          <t>MAGNITUDE: The value will be 0. This data point is NOT APPLICABLE for the submitting nation.</t>
        </r>
      </text>
    </comment>
    <comment ref="H50" authorId="0" shapeId="0" xr:uid="{00000000-0006-0000-0E00-000024000000}">
      <text>
        <r>
          <rPr>
            <sz val="10"/>
            <color rgb="FF333333"/>
            <rFont val="Calibri"/>
            <family val="2"/>
          </rPr>
          <t>MAGNITUDE: The value will be 0. This data point is NOT APPLICABLE for the submitting nation.</t>
        </r>
      </text>
    </comment>
    <comment ref="I50" authorId="0" shapeId="0" xr:uid="{00000000-0006-0000-0E00-000025000000}">
      <text>
        <r>
          <rPr>
            <sz val="10"/>
            <color rgb="FF333333"/>
            <rFont val="Calibri"/>
            <family val="2"/>
          </rPr>
          <t>MAGNITUDE: The value will be 0. This data point is NOT APPLICABLE for the submitting nation.</t>
        </r>
      </text>
    </comment>
    <comment ref="J50" authorId="0" shapeId="0" xr:uid="{00000000-0006-0000-0E00-000026000000}">
      <text>
        <r>
          <rPr>
            <sz val="10"/>
            <color rgb="FF333333"/>
            <rFont val="Calibri"/>
            <family val="2"/>
          </rPr>
          <t>MAGNITUDE: The value will be 0. This data point is NOT APPLICABLE for the submitting nation.</t>
        </r>
      </text>
    </comment>
    <comment ref="K50" authorId="0" shapeId="0" xr:uid="{00000000-0006-0000-0E00-000027000000}">
      <text>
        <r>
          <rPr>
            <sz val="10"/>
            <color rgb="FF333333"/>
            <rFont val="Calibri"/>
            <family val="2"/>
          </rPr>
          <t>MAGNITUDE: The value will be 0. This data point is NOT APPLICABLE for the submitting nation.</t>
        </r>
      </text>
    </comment>
    <comment ref="L50" authorId="0" shapeId="0" xr:uid="{00000000-0006-0000-0E00-000028000000}">
      <text>
        <r>
          <rPr>
            <sz val="10"/>
            <color rgb="FF333333"/>
            <rFont val="Calibri"/>
            <family val="2"/>
          </rPr>
          <t>MAGNITUDE: The value will be 0. This data point is NOT APPLICABLE for the submitting nation.</t>
        </r>
      </text>
    </comment>
    <comment ref="M50" authorId="0" shapeId="0" xr:uid="{00000000-0006-0000-0E00-000029000000}">
      <text>
        <r>
          <rPr>
            <sz val="10"/>
            <color rgb="FF333333"/>
            <rFont val="Calibri"/>
            <family val="2"/>
          </rPr>
          <t>MAGNITUDE: The value will be 0. This data point is NOT APPLICABLE for the submitting nation.</t>
        </r>
      </text>
    </comment>
    <comment ref="D53" authorId="0" shapeId="0" xr:uid="{00000000-0006-0000-0E00-00002A000000}">
      <text>
        <r>
          <rPr>
            <sz val="10"/>
            <color rgb="FF333333"/>
            <rFont val="Calibri"/>
            <family val="2"/>
          </rPr>
          <t>QUALIFIER: This data point is a NATIONAL ESTIMATE.</t>
        </r>
      </text>
    </comment>
    <comment ref="E53" authorId="0" shapeId="0" xr:uid="{00000000-0006-0000-0E00-00002B000000}">
      <text>
        <r>
          <rPr>
            <sz val="10"/>
            <color rgb="FF333333"/>
            <rFont val="Calibri"/>
            <family val="2"/>
          </rPr>
          <t>QUALIFIER: This data point is a NATIONAL ESTIMATE.</t>
        </r>
      </text>
    </comment>
    <comment ref="F53" authorId="0" shapeId="0" xr:uid="{00000000-0006-0000-0E00-00002C000000}">
      <text>
        <r>
          <rPr>
            <sz val="10"/>
            <color rgb="FF333333"/>
            <rFont val="Calibri"/>
            <family val="2"/>
          </rPr>
          <t>QUALIFIER: This data point is a NATIONAL ESTIMATE.</t>
        </r>
      </text>
    </comment>
    <comment ref="G53" authorId="0" shapeId="0" xr:uid="{00000000-0006-0000-0E00-00002D000000}">
      <text>
        <r>
          <rPr>
            <sz val="10"/>
            <color rgb="FF333333"/>
            <rFont val="Calibri"/>
            <family val="2"/>
          </rPr>
          <t>QUALIFIER: This data point is a NATIONAL ESTIMATE.</t>
        </r>
      </text>
    </comment>
    <comment ref="H53" authorId="0" shapeId="0" xr:uid="{00000000-0006-0000-0E00-00002E000000}">
      <text>
        <r>
          <rPr>
            <sz val="10"/>
            <color rgb="FF333333"/>
            <rFont val="Calibri"/>
            <family val="2"/>
          </rPr>
          <t>QUALIFIER: This data point is a NATIONAL ESTIMATE.</t>
        </r>
      </text>
    </comment>
    <comment ref="I53" authorId="0" shapeId="0" xr:uid="{00000000-0006-0000-0E00-00002F000000}">
      <text>
        <r>
          <rPr>
            <sz val="10"/>
            <color rgb="FF333333"/>
            <rFont val="Calibri"/>
            <family val="2"/>
          </rPr>
          <t>QUALIFIER: This data point is a NATIONAL ESTIMATE.</t>
        </r>
      </text>
    </comment>
    <comment ref="J53" authorId="0" shapeId="0" xr:uid="{00000000-0006-0000-0E00-000030000000}">
      <text>
        <r>
          <rPr>
            <sz val="10"/>
            <color rgb="FF333333"/>
            <rFont val="Calibri"/>
            <family val="2"/>
          </rPr>
          <t>QUALIFIER: This data point is a NATIONAL ESTIMATE.</t>
        </r>
      </text>
    </comment>
    <comment ref="K53" authorId="0" shapeId="0" xr:uid="{00000000-0006-0000-0E00-000031000000}">
      <text>
        <r>
          <rPr>
            <sz val="10"/>
            <color rgb="FF333333"/>
            <rFont val="Calibri"/>
            <family val="2"/>
          </rPr>
          <t>QUALIFIER: This data point is a NATIONAL ESTIMATE.</t>
        </r>
      </text>
    </comment>
    <comment ref="C55" authorId="0" shapeId="0" xr:uid="{00000000-0006-0000-0E00-000032000000}">
      <text>
        <r>
          <rPr>
            <sz val="10"/>
            <color rgb="FF333333"/>
            <rFont val="Calibri"/>
            <family val="2"/>
          </rPr>
          <t>QUALIFIER: This data point is a NATIONAL ESTIMATE.</t>
        </r>
      </text>
    </comment>
    <comment ref="D55" authorId="0" shapeId="0" xr:uid="{00000000-0006-0000-0E00-000033000000}">
      <text>
        <r>
          <rPr>
            <sz val="10"/>
            <color rgb="FF333333"/>
            <rFont val="Calibri"/>
            <family val="2"/>
          </rPr>
          <t>QUALIFIER: This data point is a NATIONAL ESTIMATE.</t>
        </r>
      </text>
    </comment>
    <comment ref="E55" authorId="0" shapeId="0" xr:uid="{00000000-0006-0000-0E00-000034000000}">
      <text>
        <r>
          <rPr>
            <sz val="10"/>
            <color rgb="FF333333"/>
            <rFont val="Calibri"/>
            <family val="2"/>
          </rPr>
          <t>QUALIFIER: This data point is a NATIONAL ESTIMATE.</t>
        </r>
      </text>
    </comment>
    <comment ref="F55" authorId="0" shapeId="0" xr:uid="{00000000-0006-0000-0E00-000035000000}">
      <text>
        <r>
          <rPr>
            <sz val="10"/>
            <color rgb="FF333333"/>
            <rFont val="Calibri"/>
            <family val="2"/>
          </rPr>
          <t>QUALIFIER: This data point is a NATIONAL ESTIMATE.</t>
        </r>
      </text>
    </comment>
    <comment ref="G55" authorId="0" shapeId="0" xr:uid="{00000000-0006-0000-0E00-000036000000}">
      <text>
        <r>
          <rPr>
            <sz val="10"/>
            <color rgb="FF333333"/>
            <rFont val="Calibri"/>
            <family val="2"/>
          </rPr>
          <t>QUALIFIER: This data point is a NATIONAL ESTIMATE.</t>
        </r>
      </text>
    </comment>
    <comment ref="H55" authorId="0" shapeId="0" xr:uid="{00000000-0006-0000-0E00-000037000000}">
      <text>
        <r>
          <rPr>
            <sz val="10"/>
            <color rgb="FF333333"/>
            <rFont val="Calibri"/>
            <family val="2"/>
          </rPr>
          <t>QUALIFIER: This data point is a NATIONAL ESTIMATE.</t>
        </r>
      </text>
    </comment>
    <comment ref="I55" authorId="0" shapeId="0" xr:uid="{00000000-0006-0000-0E00-000038000000}">
      <text>
        <r>
          <rPr>
            <sz val="10"/>
            <color rgb="FF333333"/>
            <rFont val="Calibri"/>
            <family val="2"/>
          </rPr>
          <t>QUALIFIER: This data point is a NATIONAL ESTIMATE.</t>
        </r>
      </text>
    </comment>
    <comment ref="J55" authorId="0" shapeId="0" xr:uid="{00000000-0006-0000-0E00-000039000000}">
      <text>
        <r>
          <rPr>
            <sz val="10"/>
            <color rgb="FF333333"/>
            <rFont val="Calibri"/>
            <family val="2"/>
          </rPr>
          <t>QUALIFIER: This data point is a NATIONAL ESTIMATE.</t>
        </r>
      </text>
    </comment>
    <comment ref="K55" authorId="0" shapeId="0" xr:uid="{00000000-0006-0000-0E00-00003A000000}">
      <text>
        <r>
          <rPr>
            <sz val="10"/>
            <color rgb="FF333333"/>
            <rFont val="Calibri"/>
            <family val="2"/>
          </rPr>
          <t>QUALIFIER: This data point is a NATIONAL ESTIMATE.</t>
        </r>
      </text>
    </comment>
    <comment ref="C56" authorId="0" shapeId="0" xr:uid="{00000000-0006-0000-0E00-00003B000000}">
      <text>
        <r>
          <rPr>
            <sz val="10"/>
            <color rgb="FF333333"/>
            <rFont val="Calibri"/>
            <family val="2"/>
          </rPr>
          <t>QUALIFIER: This data point is a NATIONAL ESTIMATE.</t>
        </r>
      </text>
    </comment>
    <comment ref="D56" authorId="0" shapeId="0" xr:uid="{00000000-0006-0000-0E00-00003C000000}">
      <text>
        <r>
          <rPr>
            <sz val="10"/>
            <color rgb="FF333333"/>
            <rFont val="Calibri"/>
            <family val="2"/>
          </rPr>
          <t>QUALIFIER: This data point is a NATIONAL ESTIMATE.</t>
        </r>
      </text>
    </comment>
    <comment ref="E56" authorId="0" shapeId="0" xr:uid="{00000000-0006-0000-0E00-00003D000000}">
      <text>
        <r>
          <rPr>
            <sz val="10"/>
            <color rgb="FF333333"/>
            <rFont val="Calibri"/>
            <family val="2"/>
          </rPr>
          <t>QUALIFIER: This data point is a NATIONAL ESTIMATE.</t>
        </r>
      </text>
    </comment>
    <comment ref="G56" authorId="0" shapeId="0" xr:uid="{00000000-0006-0000-0E00-00003E000000}">
      <text>
        <r>
          <rPr>
            <sz val="10"/>
            <color rgb="FF333333"/>
            <rFont val="Calibri"/>
            <family val="2"/>
          </rPr>
          <t>QUALIFIER: This data point is a NATIONAL ESTIMATE.</t>
        </r>
      </text>
    </comment>
    <comment ref="H56" authorId="0" shapeId="0" xr:uid="{00000000-0006-0000-0E00-00003F000000}">
      <text>
        <r>
          <rPr>
            <sz val="10"/>
            <color rgb="FF333333"/>
            <rFont val="Calibri"/>
            <family val="2"/>
          </rPr>
          <t>QUALIFIER: This data point is a NATIONAL ESTIMATE.</t>
        </r>
      </text>
    </comment>
    <comment ref="I56" authorId="0" shapeId="0" xr:uid="{00000000-0006-0000-0E00-000040000000}">
      <text>
        <r>
          <rPr>
            <sz val="10"/>
            <color rgb="FF333333"/>
            <rFont val="Calibri"/>
            <family val="2"/>
          </rPr>
          <t>QUALIFIER: This data point is a NATIONAL ESTIMATE.</t>
        </r>
      </text>
    </comment>
    <comment ref="C57" authorId="0" shapeId="0" xr:uid="{00000000-0006-0000-0E00-000041000000}">
      <text>
        <r>
          <rPr>
            <sz val="10"/>
            <color rgb="FF333333"/>
            <rFont val="Calibri"/>
            <family val="2"/>
          </rPr>
          <t>QUALIFIER: This data point is a NATIONAL ESTIMATE.</t>
        </r>
      </text>
    </comment>
    <comment ref="D57" authorId="0" shapeId="0" xr:uid="{00000000-0006-0000-0E00-000042000000}">
      <text>
        <r>
          <rPr>
            <sz val="10"/>
            <color rgb="FF333333"/>
            <rFont val="Calibri"/>
            <family val="2"/>
          </rPr>
          <t>QUALIFIER: This data point is a NATIONAL ESTIMATE.</t>
        </r>
      </text>
    </comment>
    <comment ref="E57" authorId="0" shapeId="0" xr:uid="{00000000-0006-0000-0E00-000043000000}">
      <text>
        <r>
          <rPr>
            <sz val="10"/>
            <color rgb="FF333333"/>
            <rFont val="Calibri"/>
            <family val="2"/>
          </rPr>
          <t>QUALIFIER: This data point is a NATIONAL ESTIMATE.</t>
        </r>
      </text>
    </comment>
    <comment ref="F57" authorId="0" shapeId="0" xr:uid="{00000000-0006-0000-0E00-000044000000}">
      <text>
        <r>
          <rPr>
            <sz val="10"/>
            <color rgb="FF333333"/>
            <rFont val="Calibri"/>
            <family val="2"/>
          </rPr>
          <t>QUALIFIER: This data point is a NATIONAL ESTIMATE.</t>
        </r>
      </text>
    </comment>
    <comment ref="G57" authorId="0" shapeId="0" xr:uid="{00000000-0006-0000-0E00-000045000000}">
      <text>
        <r>
          <rPr>
            <sz val="10"/>
            <color rgb="FF333333"/>
            <rFont val="Calibri"/>
            <family val="2"/>
          </rPr>
          <t>QUALIFIER: This data point is a NATIONAL ESTIMATE.</t>
        </r>
      </text>
    </comment>
    <comment ref="H57" authorId="0" shapeId="0" xr:uid="{00000000-0006-0000-0E00-000046000000}">
      <text>
        <r>
          <rPr>
            <sz val="10"/>
            <color rgb="FF333333"/>
            <rFont val="Calibri"/>
            <family val="2"/>
          </rPr>
          <t>QUALIFIER: This data point is a NATIONAL ESTIMATE.</t>
        </r>
      </text>
    </comment>
    <comment ref="I57" authorId="0" shapeId="0" xr:uid="{00000000-0006-0000-0E00-000047000000}">
      <text>
        <r>
          <rPr>
            <sz val="10"/>
            <color rgb="FF333333"/>
            <rFont val="Calibri"/>
            <family val="2"/>
          </rPr>
          <t>QUALIFIER: This data point is a NATIONAL ESTIMATE.</t>
        </r>
      </text>
    </comment>
    <comment ref="J57" authorId="0" shapeId="0" xr:uid="{00000000-0006-0000-0E00-000048000000}">
      <text>
        <r>
          <rPr>
            <sz val="10"/>
            <color rgb="FF333333"/>
            <rFont val="Calibri"/>
            <family val="2"/>
          </rPr>
          <t>QUALIFIER: This data point is a NATIONAL ESTIMATE.</t>
        </r>
      </text>
    </comment>
    <comment ref="K57" authorId="0" shapeId="0" xr:uid="{00000000-0006-0000-0E00-000049000000}">
      <text>
        <r>
          <rPr>
            <sz val="10"/>
            <color rgb="FF333333"/>
            <rFont val="Calibri"/>
            <family val="2"/>
          </rPr>
          <t>QUALIFIER: This data point is a NATIONAL ESTIMATE.</t>
        </r>
      </text>
    </comment>
    <comment ref="C66" authorId="0" shapeId="0" xr:uid="{00000000-0006-0000-0E00-00004A000000}">
      <text>
        <r>
          <rPr>
            <sz val="10"/>
            <color rgb="FF333333"/>
            <rFont val="Calibri"/>
            <family val="2"/>
          </rPr>
          <t>QUALIFIER: This data point is a NATIONAL ESTIMATE.</t>
        </r>
      </text>
    </comment>
    <comment ref="D66" authorId="0" shapeId="0" xr:uid="{00000000-0006-0000-0E00-00004B000000}">
      <text>
        <r>
          <rPr>
            <sz val="10"/>
            <color rgb="FF333333"/>
            <rFont val="Calibri"/>
            <family val="2"/>
          </rPr>
          <t>QUALIFIER: This data point is a NATIONAL ESTIMATE.</t>
        </r>
      </text>
    </comment>
    <comment ref="E66" authorId="0" shapeId="0" xr:uid="{00000000-0006-0000-0E00-00004C000000}">
      <text>
        <r>
          <rPr>
            <sz val="10"/>
            <color rgb="FF333333"/>
            <rFont val="Calibri"/>
            <family val="2"/>
          </rPr>
          <t>QUALIFIER: This data point is a NATIONAL ESTIMATE.</t>
        </r>
      </text>
    </comment>
    <comment ref="F66" authorId="0" shapeId="0" xr:uid="{00000000-0006-0000-0E00-00004D000000}">
      <text>
        <r>
          <rPr>
            <sz val="10"/>
            <color rgb="FF333333"/>
            <rFont val="Calibri"/>
            <family val="2"/>
          </rPr>
          <t>QUALIFIER: This data point is a NATIONAL ESTIMATE.</t>
        </r>
      </text>
    </comment>
    <comment ref="G66" authorId="0" shapeId="0" xr:uid="{00000000-0006-0000-0E00-00004E000000}">
      <text>
        <r>
          <rPr>
            <sz val="10"/>
            <color rgb="FF333333"/>
            <rFont val="Calibri"/>
            <family val="2"/>
          </rPr>
          <t>QUALIFIER: This data point is a NATIONAL ESTIMATE.</t>
        </r>
      </text>
    </comment>
    <comment ref="H66" authorId="0" shapeId="0" xr:uid="{00000000-0006-0000-0E00-00004F000000}">
      <text>
        <r>
          <rPr>
            <sz val="10"/>
            <color rgb="FF333333"/>
            <rFont val="Calibri"/>
            <family val="2"/>
          </rPr>
          <t>QUALIFIER: This data point is a NATIONAL ESTIMATE.</t>
        </r>
      </text>
    </comment>
    <comment ref="I66" authorId="0" shapeId="0" xr:uid="{00000000-0006-0000-0E00-000050000000}">
      <text>
        <r>
          <rPr>
            <sz val="10"/>
            <color rgb="FF333333"/>
            <rFont val="Calibri"/>
            <family val="2"/>
          </rPr>
          <t>QUALIFIER: This data point is a NATIONAL ESTIMATE.</t>
        </r>
      </text>
    </comment>
    <comment ref="J66" authorId="0" shapeId="0" xr:uid="{00000000-0006-0000-0E00-000051000000}">
      <text>
        <r>
          <rPr>
            <sz val="10"/>
            <color rgb="FF333333"/>
            <rFont val="Calibri"/>
            <family val="2"/>
          </rPr>
          <t>QUALIFIER: This data point is a NATIONAL ESTIMATE.</t>
        </r>
      </text>
    </comment>
    <comment ref="K66" authorId="0" shapeId="0" xr:uid="{00000000-0006-0000-0E00-000052000000}">
      <text>
        <r>
          <rPr>
            <sz val="10"/>
            <color rgb="FF333333"/>
            <rFont val="Calibri"/>
            <family val="2"/>
          </rPr>
          <t>QUALIFIER: This data point is a NATIONAL ESTIMATE.</t>
        </r>
      </text>
    </comment>
    <comment ref="L66" authorId="0" shapeId="0" xr:uid="{00000000-0006-0000-0E00-000053000000}">
      <text>
        <r>
          <rPr>
            <sz val="10"/>
            <color rgb="FF333333"/>
            <rFont val="Calibri"/>
            <family val="2"/>
          </rPr>
          <t>QUALIFIER: This data point is a NATIONAL ESTIMATE.</t>
        </r>
      </text>
    </comment>
    <comment ref="K69" authorId="0" shapeId="0" xr:uid="{00000000-0006-0000-0E00-000054000000}">
      <text>
        <r>
          <rPr>
            <sz val="10"/>
            <color rgb="FF333333"/>
            <rFont val="Calibri"/>
            <family val="2"/>
          </rPr>
          <t>QUALIFIER: This data point is an ESTIMATE produced by the UNESCO INSTITUTE FOR STATISTICS.</t>
        </r>
      </text>
    </comment>
    <comment ref="F70" authorId="0" shapeId="0" xr:uid="{00000000-0006-0000-0E00-000055000000}">
      <text>
        <r>
          <rPr>
            <sz val="10"/>
            <color rgb="FF333333"/>
            <rFont val="Calibri"/>
            <family val="2"/>
          </rPr>
          <t>QUALIFIER: This data point is a NATIONAL ESTIMATE.</t>
        </r>
      </text>
    </comment>
    <comment ref="G70" authorId="0" shapeId="0" xr:uid="{00000000-0006-0000-0E00-000056000000}">
      <text>
        <r>
          <rPr>
            <sz val="10"/>
            <color rgb="FF333333"/>
            <rFont val="Calibri"/>
            <family val="2"/>
          </rPr>
          <t>QUALIFIER: This data point is a NATIONAL ESTIMATE.</t>
        </r>
      </text>
    </comment>
    <comment ref="H70" authorId="0" shapeId="0" xr:uid="{00000000-0006-0000-0E00-000057000000}">
      <text>
        <r>
          <rPr>
            <sz val="10"/>
            <color rgb="FF333333"/>
            <rFont val="Calibri"/>
            <family val="2"/>
          </rPr>
          <t>QUALIFIER: This data point is a NATIONAL ESTIMATE.</t>
        </r>
      </text>
    </comment>
    <comment ref="I70" authorId="0" shapeId="0" xr:uid="{00000000-0006-0000-0E00-000058000000}">
      <text>
        <r>
          <rPr>
            <sz val="10"/>
            <color rgb="FF333333"/>
            <rFont val="Calibri"/>
            <family val="2"/>
          </rPr>
          <t>QUALIFIER: This data point is a NATIONAL ESTIMATE.</t>
        </r>
      </text>
    </comment>
    <comment ref="J70" authorId="0" shapeId="0" xr:uid="{00000000-0006-0000-0E00-000059000000}">
      <text>
        <r>
          <rPr>
            <sz val="10"/>
            <color rgb="FF333333"/>
            <rFont val="Calibri"/>
            <family val="2"/>
          </rPr>
          <t>QUALIFIER: This data point is a NATIONAL ESTIMATE.</t>
        </r>
      </text>
    </comment>
    <comment ref="K70" authorId="0" shapeId="0" xr:uid="{00000000-0006-0000-0E00-00005A000000}">
      <text>
        <r>
          <rPr>
            <sz val="10"/>
            <color rgb="FF333333"/>
            <rFont val="Calibri"/>
            <family val="2"/>
          </rPr>
          <t>QUALIFIER: This data point is a NATIONAL ESTIMATE.</t>
        </r>
      </text>
    </comment>
    <comment ref="L70" authorId="0" shapeId="0" xr:uid="{00000000-0006-0000-0E00-00005B000000}">
      <text>
        <r>
          <rPr>
            <sz val="10"/>
            <color rgb="FF333333"/>
            <rFont val="Calibri"/>
            <family val="2"/>
          </rPr>
          <t>QUALIFIER: This data point is a NATIONAL ESTIMATE.</t>
        </r>
      </text>
    </comment>
    <comment ref="C77" authorId="0" shapeId="0" xr:uid="{00000000-0006-0000-0E00-00005C000000}">
      <text>
        <r>
          <rPr>
            <sz val="10"/>
            <color rgb="FF333333"/>
            <rFont val="Calibri"/>
            <family val="2"/>
          </rPr>
          <t>QUALIFIER: This data point is a NATIONAL ESTIMATE.</t>
        </r>
      </text>
    </comment>
    <comment ref="D77" authorId="0" shapeId="0" xr:uid="{00000000-0006-0000-0E00-00005D000000}">
      <text>
        <r>
          <rPr>
            <sz val="10"/>
            <color rgb="FF333333"/>
            <rFont val="Calibri"/>
            <family val="2"/>
          </rPr>
          <t>QUALIFIER: This data point is a NATIONAL ESTIMATE.</t>
        </r>
      </text>
    </comment>
    <comment ref="E77" authorId="0" shapeId="0" xr:uid="{00000000-0006-0000-0E00-00005E000000}">
      <text>
        <r>
          <rPr>
            <sz val="10"/>
            <color rgb="FF333333"/>
            <rFont val="Calibri"/>
            <family val="2"/>
          </rPr>
          <t>QUALIFIER: This data point is a NATIONAL ESTIMATE.</t>
        </r>
      </text>
    </comment>
    <comment ref="F77" authorId="0" shapeId="0" xr:uid="{00000000-0006-0000-0E00-00005F000000}">
      <text>
        <r>
          <rPr>
            <sz val="10"/>
            <color rgb="FF333333"/>
            <rFont val="Calibri"/>
            <family val="2"/>
          </rPr>
          <t>QUALIFIER: This data point is a NATIONAL ESTIMATE.</t>
        </r>
      </text>
    </comment>
    <comment ref="G77" authorId="0" shapeId="0" xr:uid="{00000000-0006-0000-0E00-000060000000}">
      <text>
        <r>
          <rPr>
            <sz val="10"/>
            <color rgb="FF333333"/>
            <rFont val="Calibri"/>
            <family val="2"/>
          </rPr>
          <t>QUALIFIER: This data point is a NATIONAL ESTIMATE.</t>
        </r>
      </text>
    </comment>
    <comment ref="H77" authorId="0" shapeId="0" xr:uid="{00000000-0006-0000-0E00-000061000000}">
      <text>
        <r>
          <rPr>
            <sz val="10"/>
            <color rgb="FF333333"/>
            <rFont val="Calibri"/>
            <family val="2"/>
          </rPr>
          <t>QUALIFIER: This data point is a NATIONAL ESTIMATE.</t>
        </r>
      </text>
    </comment>
    <comment ref="I77" authorId="0" shapeId="0" xr:uid="{00000000-0006-0000-0E00-000062000000}">
      <text>
        <r>
          <rPr>
            <sz val="10"/>
            <color rgb="FF333333"/>
            <rFont val="Calibri"/>
            <family val="2"/>
          </rPr>
          <t>QUALIFIER: This data point is a NATIONAL ESTIMATE.</t>
        </r>
      </text>
    </comment>
    <comment ref="K77" authorId="0" shapeId="0" xr:uid="{00000000-0006-0000-0E00-000063000000}">
      <text>
        <r>
          <rPr>
            <sz val="10"/>
            <color rgb="FF333333"/>
            <rFont val="Calibri"/>
            <family val="2"/>
          </rPr>
          <t>QUALIFIER: This data point is a NATIONAL ESTIMATE.</t>
        </r>
      </text>
    </comment>
    <comment ref="J82" authorId="0" shapeId="0" xr:uid="{00000000-0006-0000-0E00-000064000000}">
      <text>
        <r>
          <rPr>
            <sz val="10"/>
            <color rgb="FF333333"/>
            <rFont val="Calibri"/>
            <family val="2"/>
          </rPr>
          <t>QUALIFIER: This data point is an ESTIMATE produced by the UNESCO INSTITUTE FOR STATISTICS.</t>
        </r>
      </text>
    </comment>
    <comment ref="C83" authorId="0" shapeId="0" xr:uid="{00000000-0006-0000-0E00-000065000000}">
      <text>
        <r>
          <rPr>
            <sz val="10"/>
            <color rgb="FF333333"/>
            <rFont val="Calibri"/>
            <family val="2"/>
          </rPr>
          <t>QUALIFIER: This data point is a NATIONAL ESTIMATE.</t>
        </r>
      </text>
    </comment>
    <comment ref="D83" authorId="0" shapeId="0" xr:uid="{00000000-0006-0000-0E00-000066000000}">
      <text>
        <r>
          <rPr>
            <sz val="10"/>
            <color rgb="FF333333"/>
            <rFont val="Calibri"/>
            <family val="2"/>
          </rPr>
          <t>QUALIFIER: This data point is a NATIONAL ESTIMATE.</t>
        </r>
      </text>
    </comment>
    <comment ref="D86" authorId="0" shapeId="0" xr:uid="{00000000-0006-0000-0E00-000067000000}">
      <text>
        <r>
          <rPr>
            <sz val="10"/>
            <color rgb="FF333333"/>
            <rFont val="Calibri"/>
            <family val="2"/>
          </rPr>
          <t>QUALIFIER: This data point is a NATIONAL ESTIMATE.</t>
        </r>
      </text>
    </comment>
    <comment ref="C90" authorId="0" shapeId="0" xr:uid="{00000000-0006-0000-0E00-000068000000}">
      <text>
        <r>
          <rPr>
            <sz val="10"/>
            <color rgb="FF333333"/>
            <rFont val="Calibri"/>
            <family val="2"/>
          </rPr>
          <t>QUALIFIER: This data point is an ESTIMATE produced by the UNESCO INSTITUTE FOR STATISTICS.</t>
        </r>
      </text>
    </comment>
    <comment ref="D90" authorId="0" shapeId="0" xr:uid="{00000000-0006-0000-0E00-000069000000}">
      <text>
        <r>
          <rPr>
            <sz val="10"/>
            <color rgb="FF333333"/>
            <rFont val="Calibri"/>
            <family val="2"/>
          </rPr>
          <t>QUALIFIER: This data point is an ESTIMATE produced by the UNESCO INSTITUTE FOR STATISTICS.</t>
        </r>
      </text>
    </comment>
    <comment ref="E90" authorId="0" shapeId="0" xr:uid="{00000000-0006-0000-0E00-00006A000000}">
      <text>
        <r>
          <rPr>
            <sz val="10"/>
            <color rgb="FF333333"/>
            <rFont val="Calibri"/>
            <family val="2"/>
          </rPr>
          <t>QUALIFIER: This data point is an ESTIMATE produced by the UNESCO INSTITUTE FOR STATISTICS.</t>
        </r>
      </text>
    </comment>
    <comment ref="C94" authorId="0" shapeId="0" xr:uid="{00000000-0006-0000-0E00-00006B000000}">
      <text>
        <r>
          <rPr>
            <sz val="10"/>
            <color rgb="FF333333"/>
            <rFont val="Calibri"/>
            <family val="2"/>
          </rPr>
          <t>QUALIFIER: This data point is a NATIONAL ESTIMATE.</t>
        </r>
      </text>
    </comment>
    <comment ref="D94" authorId="0" shapeId="0" xr:uid="{00000000-0006-0000-0E00-00006C000000}">
      <text>
        <r>
          <rPr>
            <sz val="10"/>
            <color rgb="FF333333"/>
            <rFont val="Calibri"/>
            <family val="2"/>
          </rPr>
          <t>QUALIFIER: This data point is a NATIONAL ESTIMATE.</t>
        </r>
      </text>
    </comment>
    <comment ref="E94" authorId="0" shapeId="0" xr:uid="{00000000-0006-0000-0E00-00006D000000}">
      <text>
        <r>
          <rPr>
            <sz val="10"/>
            <color rgb="FF333333"/>
            <rFont val="Calibri"/>
            <family val="2"/>
          </rPr>
          <t>QUALIFIER: This data point is a NATIONAL ESTIMATE.</t>
        </r>
      </text>
    </comment>
    <comment ref="F94" authorId="0" shapeId="0" xr:uid="{00000000-0006-0000-0E00-00006E000000}">
      <text>
        <r>
          <rPr>
            <sz val="10"/>
            <color rgb="FF333333"/>
            <rFont val="Calibri"/>
            <family val="2"/>
          </rPr>
          <t>QUALIFIER: This data point is a NATIONAL ESTIMATE.</t>
        </r>
      </text>
    </comment>
    <comment ref="G94" authorId="0" shapeId="0" xr:uid="{00000000-0006-0000-0E00-00006F000000}">
      <text>
        <r>
          <rPr>
            <sz val="10"/>
            <color rgb="FF333333"/>
            <rFont val="Calibri"/>
            <family val="2"/>
          </rPr>
          <t>QUALIFIER: This data point is a NATIONAL ESTIMATE.</t>
        </r>
      </text>
    </comment>
    <comment ref="H94" authorId="0" shapeId="0" xr:uid="{00000000-0006-0000-0E00-000070000000}">
      <text>
        <r>
          <rPr>
            <sz val="10"/>
            <color rgb="FF333333"/>
            <rFont val="Calibri"/>
            <family val="2"/>
          </rPr>
          <t>QUALIFIER: This data point is a NATIONAL ESTIMATE.</t>
        </r>
      </text>
    </comment>
    <comment ref="I94" authorId="0" shapeId="0" xr:uid="{00000000-0006-0000-0E00-000071000000}">
      <text>
        <r>
          <rPr>
            <sz val="10"/>
            <color rgb="FF333333"/>
            <rFont val="Calibri"/>
            <family val="2"/>
          </rPr>
          <t>QUALIFIER: This data point is a NATIONAL ESTIMATE.</t>
        </r>
      </text>
    </comment>
    <comment ref="J94" authorId="0" shapeId="0" xr:uid="{00000000-0006-0000-0E00-000072000000}">
      <text>
        <r>
          <rPr>
            <sz val="10"/>
            <color rgb="FF333333"/>
            <rFont val="Calibri"/>
            <family val="2"/>
          </rPr>
          <t>QUALIFIER: This data point is a NATIONAL ESTIMATE.</t>
        </r>
      </text>
    </comment>
    <comment ref="K94" authorId="0" shapeId="0" xr:uid="{00000000-0006-0000-0E00-000073000000}">
      <text>
        <r>
          <rPr>
            <sz val="10"/>
            <color rgb="FF333333"/>
            <rFont val="Calibri"/>
            <family val="2"/>
          </rPr>
          <t>QUALIFIER: This data point is a NATIONAL ESTIMATE.</t>
        </r>
      </text>
    </comment>
    <comment ref="L94" authorId="0" shapeId="0" xr:uid="{00000000-0006-0000-0E00-000074000000}">
      <text>
        <r>
          <rPr>
            <sz val="10"/>
            <color rgb="FF333333"/>
            <rFont val="Calibri"/>
            <family val="2"/>
          </rPr>
          <t>QUALIFIER: This data point is a NATIONAL ESTIMATE.</t>
        </r>
      </text>
    </comment>
    <comment ref="C97" authorId="0" shapeId="0" xr:uid="{00000000-0006-0000-0E00-000075000000}">
      <text>
        <r>
          <rPr>
            <sz val="10"/>
            <color rgb="FF333333"/>
            <rFont val="Calibri"/>
            <family val="2"/>
          </rPr>
          <t>QUALIFIER: This data point is an ESTIMATE produced by the UNESCO INSTITUTE FOR STATISTICS.</t>
        </r>
      </text>
    </comment>
    <comment ref="C98" authorId="0" shapeId="0" xr:uid="{00000000-0006-0000-0E00-000076000000}">
      <text>
        <r>
          <rPr>
            <sz val="10"/>
            <color rgb="FF333333"/>
            <rFont val="Calibri"/>
            <family val="2"/>
          </rPr>
          <t>QUALIFIER: This data point is an ESTIMATE produced by the UNESCO INSTITUTE FOR STATISTICS.</t>
        </r>
      </text>
    </comment>
    <comment ref="D98" authorId="0" shapeId="0" xr:uid="{00000000-0006-0000-0E00-000077000000}">
      <text>
        <r>
          <rPr>
            <sz val="10"/>
            <color rgb="FF333333"/>
            <rFont val="Calibri"/>
            <family val="2"/>
          </rPr>
          <t>QUALIFIER: This data point is an ESTIMATE produced by the UNESCO INSTITUTE FOR STATISTICS.</t>
        </r>
      </text>
    </comment>
    <comment ref="E98" authorId="0" shapeId="0" xr:uid="{00000000-0006-0000-0E00-000078000000}">
      <text>
        <r>
          <rPr>
            <sz val="10"/>
            <color rgb="FF333333"/>
            <rFont val="Calibri"/>
            <family val="2"/>
          </rPr>
          <t>QUALIFIER: This data point is an ESTIMATE produced by the UNESCO INSTITUTE FOR STATISTICS.</t>
        </r>
      </text>
    </comment>
    <comment ref="I104" authorId="0" shapeId="0" xr:uid="{00000000-0006-0000-0E00-000079000000}">
      <text>
        <r>
          <rPr>
            <sz val="10"/>
            <color rgb="FF333333"/>
            <rFont val="Calibri"/>
            <family val="2"/>
          </rPr>
          <t>QUALIFIER: This data point is an ESTIMATE produced by the UNESCO INSTITUTE FOR STATISTICS.</t>
        </r>
      </text>
    </comment>
    <comment ref="C118" authorId="0" shapeId="0" xr:uid="{00000000-0006-0000-0E00-00007A000000}">
      <text>
        <r>
          <rPr>
            <sz val="10"/>
            <color rgb="FF333333"/>
            <rFont val="Calibri"/>
            <family val="2"/>
          </rPr>
          <t>QUALIFIER: This data point is a NATIONAL ESTIMATE.</t>
        </r>
      </text>
    </comment>
    <comment ref="D118" authorId="0" shapeId="0" xr:uid="{00000000-0006-0000-0E00-00007B000000}">
      <text>
        <r>
          <rPr>
            <sz val="10"/>
            <color rgb="FF333333"/>
            <rFont val="Calibri"/>
            <family val="2"/>
          </rPr>
          <t>QUALIFIER: This data point is a NATIONAL ESTIMATE.</t>
        </r>
      </text>
    </comment>
    <comment ref="E118" authorId="0" shapeId="0" xr:uid="{00000000-0006-0000-0E00-00007C000000}">
      <text>
        <r>
          <rPr>
            <sz val="10"/>
            <color rgb="FF333333"/>
            <rFont val="Calibri"/>
            <family val="2"/>
          </rPr>
          <t>QUALIFIER: This data point is a NATIONAL ESTIMATE.</t>
        </r>
      </text>
    </comment>
    <comment ref="F118" authorId="0" shapeId="0" xr:uid="{00000000-0006-0000-0E00-00007D000000}">
      <text>
        <r>
          <rPr>
            <sz val="10"/>
            <color rgb="FF333333"/>
            <rFont val="Calibri"/>
            <family val="2"/>
          </rPr>
          <t>QUALIFIER: This data point is a NATIONAL ESTIMATE.</t>
        </r>
      </text>
    </comment>
    <comment ref="G118" authorId="0" shapeId="0" xr:uid="{00000000-0006-0000-0E00-00007E000000}">
      <text>
        <r>
          <rPr>
            <sz val="10"/>
            <color rgb="FF333333"/>
            <rFont val="Calibri"/>
            <family val="2"/>
          </rPr>
          <t>QUALIFIER: This data point is a NATIONAL ESTIMATE.</t>
        </r>
      </text>
    </comment>
    <comment ref="H118" authorId="0" shapeId="0" xr:uid="{00000000-0006-0000-0E00-00007F000000}">
      <text>
        <r>
          <rPr>
            <sz val="10"/>
            <color rgb="FF333333"/>
            <rFont val="Calibri"/>
            <family val="2"/>
          </rPr>
          <t>QUALIFIER: This data point is a NATIONAL ESTIMATE.</t>
        </r>
      </text>
    </comment>
    <comment ref="I118" authorId="0" shapeId="0" xr:uid="{00000000-0006-0000-0E00-000080000000}">
      <text>
        <r>
          <rPr>
            <sz val="10"/>
            <color rgb="FF333333"/>
            <rFont val="Calibri"/>
            <family val="2"/>
          </rPr>
          <t>QUALIFIER: This data point is a NATIONAL ESTIMATE.</t>
        </r>
      </text>
    </comment>
    <comment ref="J118" authorId="0" shapeId="0" xr:uid="{00000000-0006-0000-0E00-000081000000}">
      <text>
        <r>
          <rPr>
            <sz val="10"/>
            <color rgb="FF333333"/>
            <rFont val="Calibri"/>
            <family val="2"/>
          </rPr>
          <t>QUALIFIER: This data point is a NATIONAL ESTIMATE.</t>
        </r>
      </text>
    </comment>
    <comment ref="K118" authorId="0" shapeId="0" xr:uid="{00000000-0006-0000-0E00-000082000000}">
      <text>
        <r>
          <rPr>
            <sz val="10"/>
            <color rgb="FF333333"/>
            <rFont val="Calibri"/>
            <family val="2"/>
          </rPr>
          <t>QUALIFIER: This data point is a NATIONAL ESTIMATE.</t>
        </r>
      </text>
    </comment>
    <comment ref="L118" authorId="0" shapeId="0" xr:uid="{00000000-0006-0000-0E00-000083000000}">
      <text>
        <r>
          <rPr>
            <sz val="10"/>
            <color rgb="FF333333"/>
            <rFont val="Calibri"/>
            <family val="2"/>
          </rPr>
          <t>QUALIFIER: This data point is a NATIONAL ESTIMATE.</t>
        </r>
      </text>
    </comment>
    <comment ref="C120" authorId="0" shapeId="0" xr:uid="{00000000-0006-0000-0E00-000084000000}">
      <text>
        <r>
          <rPr>
            <sz val="10"/>
            <color rgb="FF333333"/>
            <rFont val="Calibri"/>
            <family val="2"/>
          </rPr>
          <t>QUALIFIER: This data point is a NATIONAL ESTIMATE.</t>
        </r>
      </text>
    </comment>
    <comment ref="D120" authorId="0" shapeId="0" xr:uid="{00000000-0006-0000-0E00-000085000000}">
      <text>
        <r>
          <rPr>
            <sz val="10"/>
            <color rgb="FF333333"/>
            <rFont val="Calibri"/>
            <family val="2"/>
          </rPr>
          <t>QUALIFIER: This data point is a NATIONAL ESTIMATE.</t>
        </r>
      </text>
    </comment>
    <comment ref="E120" authorId="0" shapeId="0" xr:uid="{00000000-0006-0000-0E00-000086000000}">
      <text>
        <r>
          <rPr>
            <sz val="10"/>
            <color rgb="FF333333"/>
            <rFont val="Calibri"/>
            <family val="2"/>
          </rPr>
          <t>QUALIFIER: This data point is a NATIONAL ESTIMATE.</t>
        </r>
      </text>
    </comment>
    <comment ref="F120" authorId="0" shapeId="0" xr:uid="{00000000-0006-0000-0E00-000087000000}">
      <text>
        <r>
          <rPr>
            <sz val="10"/>
            <color rgb="FF333333"/>
            <rFont val="Calibri"/>
            <family val="2"/>
          </rPr>
          <t>QUALIFIER: This data point is a NATIONAL ESTIMATE.</t>
        </r>
      </text>
    </comment>
    <comment ref="G120" authorId="0" shapeId="0" xr:uid="{00000000-0006-0000-0E00-000088000000}">
      <text>
        <r>
          <rPr>
            <sz val="10"/>
            <color rgb="FF333333"/>
            <rFont val="Calibri"/>
            <family val="2"/>
          </rPr>
          <t>QUALIFIER: This data point is a NATIONAL ESTIMATE.</t>
        </r>
      </text>
    </comment>
    <comment ref="H120" authorId="0" shapeId="0" xr:uid="{00000000-0006-0000-0E00-000089000000}">
      <text>
        <r>
          <rPr>
            <sz val="10"/>
            <color rgb="FF333333"/>
            <rFont val="Calibri"/>
            <family val="2"/>
          </rPr>
          <t>QUALIFIER: This data point is a NATIONAL ESTIMATE.</t>
        </r>
      </text>
    </comment>
    <comment ref="I120" authorId="0" shapeId="0" xr:uid="{00000000-0006-0000-0E00-00008A000000}">
      <text>
        <r>
          <rPr>
            <sz val="10"/>
            <color rgb="FF333333"/>
            <rFont val="Calibri"/>
            <family val="2"/>
          </rPr>
          <t>QUALIFIER: This data point is a NATIONAL ESTIMATE.</t>
        </r>
      </text>
    </comment>
    <comment ref="J120" authorId="0" shapeId="0" xr:uid="{00000000-0006-0000-0E00-00008B000000}">
      <text>
        <r>
          <rPr>
            <sz val="10"/>
            <color rgb="FF333333"/>
            <rFont val="Calibri"/>
            <family val="2"/>
          </rPr>
          <t>QUALIFIER: This data point is a NATIONAL ESTIMATE.</t>
        </r>
      </text>
    </comment>
    <comment ref="K120" authorId="0" shapeId="0" xr:uid="{00000000-0006-0000-0E00-00008C000000}">
      <text>
        <r>
          <rPr>
            <sz val="10"/>
            <color rgb="FF333333"/>
            <rFont val="Calibri"/>
            <family val="2"/>
          </rPr>
          <t>QUALIFIER: This data point is a NATIONAL ESTIMATE.</t>
        </r>
      </text>
    </comment>
    <comment ref="D121" authorId="0" shapeId="0" xr:uid="{00000000-0006-0000-0E00-00008D000000}">
      <text>
        <r>
          <rPr>
            <sz val="10"/>
            <color rgb="FF333333"/>
            <rFont val="Calibri"/>
            <family val="2"/>
          </rPr>
          <t>QUALIFIER: This data point is an ESTIMATE produced by the UNESCO INSTITUTE FOR STATISTICS.</t>
        </r>
      </text>
    </comment>
    <comment ref="E121" authorId="0" shapeId="0" xr:uid="{00000000-0006-0000-0E00-00008E000000}">
      <text>
        <r>
          <rPr>
            <sz val="10"/>
            <color rgb="FF333333"/>
            <rFont val="Calibri"/>
            <family val="2"/>
          </rPr>
          <t>QUALIFIER: This data point is an ESTIMATE produced by the UNESCO INSTITUTE FOR STATISTICS.</t>
        </r>
      </text>
    </comment>
    <comment ref="H125" authorId="0" shapeId="0" xr:uid="{00000000-0006-0000-0E00-00008F000000}">
      <text>
        <r>
          <rPr>
            <sz val="10"/>
            <color rgb="FF333333"/>
            <rFont val="Calibri"/>
            <family val="2"/>
          </rPr>
          <t>QUALIFIER: This data point is an ESTIMATE produced by the UNESCO INSTITUTE FOR STATISTICS.</t>
        </r>
      </text>
    </comment>
    <comment ref="I125" authorId="0" shapeId="0" xr:uid="{00000000-0006-0000-0E00-000090000000}">
      <text>
        <r>
          <rPr>
            <sz val="10"/>
            <color rgb="FF333333"/>
            <rFont val="Calibri"/>
            <family val="2"/>
          </rPr>
          <t>QUALIFIER: This data point is an ESTIMATE produced by the UNESCO INSTITUTE FOR STATISTICS.</t>
        </r>
      </text>
    </comment>
    <comment ref="F128" authorId="0" shapeId="0" xr:uid="{00000000-0006-0000-0E00-000091000000}">
      <text>
        <r>
          <rPr>
            <sz val="10"/>
            <color rgb="FF333333"/>
            <rFont val="Calibri"/>
            <family val="2"/>
          </rPr>
          <t>QUALIFIER: This data point is an ESTIMATE produced by the UNESCO INSTITUTE FOR STATISTICS.</t>
        </r>
      </text>
    </comment>
    <comment ref="E132" authorId="0" shapeId="0" xr:uid="{00000000-0006-0000-0E00-000092000000}">
      <text>
        <r>
          <rPr>
            <sz val="10"/>
            <color rgb="FF333333"/>
            <rFont val="Calibri"/>
            <family val="2"/>
          </rPr>
          <t>QUALIFIER: This data point is a NATIONAL ESTIMATE.</t>
        </r>
      </text>
    </comment>
    <comment ref="F132" authorId="0" shapeId="0" xr:uid="{00000000-0006-0000-0E00-000093000000}">
      <text>
        <r>
          <rPr>
            <sz val="10"/>
            <color rgb="FF333333"/>
            <rFont val="Calibri"/>
            <family val="2"/>
          </rPr>
          <t>QUALIFIER: This data point is an ESTIMATE produced by the UNESCO INSTITUTE FOR STATISTICS.</t>
        </r>
      </text>
    </comment>
    <comment ref="K147" authorId="0" shapeId="0" xr:uid="{00000000-0006-0000-0E00-000094000000}">
      <text>
        <r>
          <rPr>
            <sz val="10"/>
            <color rgb="FF333333"/>
            <rFont val="Calibri"/>
            <family val="2"/>
          </rPr>
          <t>QUALIFIER: This data point is an ESTIMATE produced by the UNESCO INSTITUTE FOR STATISTICS.</t>
        </r>
      </text>
    </comment>
    <comment ref="I148" authorId="0" shapeId="0" xr:uid="{00000000-0006-0000-0E00-000095000000}">
      <text>
        <r>
          <rPr>
            <sz val="10"/>
            <color rgb="FF333333"/>
            <rFont val="Calibri"/>
            <family val="2"/>
          </rPr>
          <t>QUALIFIER: This data point is an ESTIMATE produced by the UNESCO INSTITUTE FOR STATISTICS.</t>
        </r>
      </text>
    </comment>
    <comment ref="F150" authorId="0" shapeId="0" xr:uid="{00000000-0006-0000-0E00-000096000000}">
      <text>
        <r>
          <rPr>
            <sz val="10"/>
            <color rgb="FF333333"/>
            <rFont val="Calibri"/>
            <family val="2"/>
          </rPr>
          <t>QUALIFIER: This data point is an ESTIMATE produced by the UNESCO INSTITUTE FOR STATISTICS.</t>
        </r>
      </text>
    </comment>
    <comment ref="G150" authorId="0" shapeId="0" xr:uid="{00000000-0006-0000-0E00-000097000000}">
      <text>
        <r>
          <rPr>
            <sz val="10"/>
            <color rgb="FF333333"/>
            <rFont val="Calibri"/>
            <family val="2"/>
          </rPr>
          <t>QUALIFIER: This data point is an ESTIMATE produced by the UNESCO INSTITUTE FOR STATISTICS.</t>
        </r>
      </text>
    </comment>
    <comment ref="H150" authorId="0" shapeId="0" xr:uid="{00000000-0006-0000-0E00-000098000000}">
      <text>
        <r>
          <rPr>
            <sz val="10"/>
            <color rgb="FF333333"/>
            <rFont val="Calibri"/>
            <family val="2"/>
          </rPr>
          <t>QUALIFIER: This data point is an ESTIMATE produced by the UNESCO INSTITUTE FOR STATISTICS.</t>
        </r>
      </text>
    </comment>
    <comment ref="D154" authorId="0" shapeId="0" xr:uid="{00000000-0006-0000-0E00-000099000000}">
      <text>
        <r>
          <rPr>
            <sz val="10"/>
            <color rgb="FF333333"/>
            <rFont val="Calibri"/>
            <family val="2"/>
          </rPr>
          <t>QUALIFIER: This data point is an ESTIMATE produced by the UNESCO INSTITUTE FOR STATISTICS.</t>
        </r>
      </text>
    </comment>
    <comment ref="C158" authorId="0" shapeId="0" xr:uid="{00000000-0006-0000-0E00-00009A000000}">
      <text>
        <r>
          <rPr>
            <sz val="10"/>
            <color rgb="FF333333"/>
            <rFont val="Calibri"/>
            <family val="2"/>
          </rPr>
          <t>QUALIFIER: This data point is a NATIONAL ESTIMATE.</t>
        </r>
      </text>
    </comment>
    <comment ref="D163" authorId="0" shapeId="0" xr:uid="{00000000-0006-0000-0E00-00009B000000}">
      <text>
        <r>
          <rPr>
            <sz val="10"/>
            <color rgb="FF333333"/>
            <rFont val="Calibri"/>
            <family val="2"/>
          </rPr>
          <t>QUALIFIER: This data point is an ESTIMATE produced by the UNESCO INSTITUTE FOR STATISTICS.</t>
        </r>
      </text>
    </comment>
    <comment ref="D164" authorId="0" shapeId="0" xr:uid="{00000000-0006-0000-0E00-00009C000000}">
      <text>
        <r>
          <rPr>
            <sz val="10"/>
            <color rgb="FF333333"/>
            <rFont val="Calibri"/>
            <family val="2"/>
          </rPr>
          <t>QUALIFIER: This data point is an ESTIMATE produced by the UNESCO INSTITUTE FOR STATISTICS.</t>
        </r>
      </text>
    </comment>
    <comment ref="E164" authorId="0" shapeId="0" xr:uid="{00000000-0006-0000-0E00-00009D000000}">
      <text>
        <r>
          <rPr>
            <sz val="10"/>
            <color rgb="FF333333"/>
            <rFont val="Calibri"/>
            <family val="2"/>
          </rPr>
          <t>QUALIFIER: This data point is an ESTIMATE produced by the UNESCO INSTITUTE FOR STATISTICS.</t>
        </r>
      </text>
    </comment>
    <comment ref="H168" authorId="0" shapeId="0" xr:uid="{00000000-0006-0000-0E00-00009E000000}">
      <text>
        <r>
          <rPr>
            <sz val="10"/>
            <color rgb="FF333333"/>
            <rFont val="Calibri"/>
            <family val="2"/>
          </rPr>
          <t>QUALIFIER: This data point is an ESTIMATE produced by the UNESCO INSTITUTE FOR STATISTICS.</t>
        </r>
      </text>
    </comment>
    <comment ref="F175" authorId="0" shapeId="0" xr:uid="{00000000-0006-0000-0E00-00009F000000}">
      <text>
        <r>
          <rPr>
            <sz val="10"/>
            <color rgb="FF333333"/>
            <rFont val="Calibri"/>
            <family val="2"/>
          </rPr>
          <t>QUALIFIER: This data point is an ESTIMATE produced by the UNESCO INSTITUTE FOR STATISTICS.</t>
        </r>
      </text>
    </comment>
    <comment ref="C177" authorId="0" shapeId="0" xr:uid="{00000000-0006-0000-0E00-0000A0000000}">
      <text>
        <r>
          <rPr>
            <sz val="10"/>
            <color rgb="FF333333"/>
            <rFont val="Calibri"/>
            <family val="2"/>
          </rPr>
          <t>QUALIFIER: This data point is an ESTIMATE produced by the UNESCO INSTITUTE FOR STATISTICS.</t>
        </r>
      </text>
    </comment>
    <comment ref="F177" authorId="0" shapeId="0" xr:uid="{00000000-0006-0000-0E00-0000A1000000}">
      <text>
        <r>
          <rPr>
            <sz val="10"/>
            <color rgb="FF333333"/>
            <rFont val="Calibri"/>
            <family val="2"/>
          </rPr>
          <t>QUALIFIER: This data point is an ESTIMATE produced by the UNESCO INSTITUTE FOR STATISTICS.</t>
        </r>
      </text>
    </comment>
    <comment ref="D179" authorId="0" shapeId="0" xr:uid="{00000000-0006-0000-0E00-0000A2000000}">
      <text>
        <r>
          <rPr>
            <sz val="10"/>
            <color rgb="FF333333"/>
            <rFont val="Calibri"/>
            <family val="2"/>
          </rPr>
          <t>QUALIFIER: This data point is an ESTIMATE produced by the UNESCO INSTITUTE FOR STATISTICS.</t>
        </r>
      </text>
    </comment>
    <comment ref="H179" authorId="0" shapeId="0" xr:uid="{00000000-0006-0000-0E00-0000A3000000}">
      <text>
        <r>
          <rPr>
            <sz val="10"/>
            <color rgb="FF333333"/>
            <rFont val="Calibri"/>
            <family val="2"/>
          </rPr>
          <t>QUALIFIER: This data point is an ESTIMATE produced by the UNESCO INSTITUTE FOR STATISTICS.</t>
        </r>
      </text>
    </comment>
    <comment ref="I182" authorId="0" shapeId="0" xr:uid="{00000000-0006-0000-0E00-0000A4000000}">
      <text>
        <r>
          <rPr>
            <sz val="10"/>
            <color rgb="FF333333"/>
            <rFont val="Calibri"/>
            <family val="2"/>
          </rPr>
          <t>QUALIFIER: This data point is an ESTIMATE produced by the UNESCO INSTITUTE FOR STATISTICS.</t>
        </r>
      </text>
    </comment>
    <comment ref="E183" authorId="0" shapeId="0" xr:uid="{00000000-0006-0000-0E00-0000A5000000}">
      <text>
        <r>
          <rPr>
            <sz val="10"/>
            <color rgb="FF333333"/>
            <rFont val="Calibri"/>
            <family val="2"/>
          </rPr>
          <t>QUALIFIER: This data point is an ESTIMATE produced by the UNESCO INSTITUTE FOR STATISTICS.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C11" authorId="0" shapeId="0" xr:uid="{00000000-0006-0000-0F00-000001000000}">
      <text>
        <r>
          <rPr>
            <sz val="10"/>
            <color rgb="FF333333"/>
            <rFont val="Calibri"/>
            <family val="2"/>
          </rPr>
          <t>QUALIFIER: This data point is an ESTIMATE produced by the UNESCO INSTITUTE FOR STATISTICS.</t>
        </r>
      </text>
    </comment>
    <comment ref="G18" authorId="0" shapeId="0" xr:uid="{00000000-0006-0000-0F00-000002000000}">
      <text>
        <r>
          <rPr>
            <sz val="10"/>
            <color rgb="FF333333"/>
            <rFont val="Calibri"/>
            <family val="2"/>
          </rPr>
          <t>QUALIFIER: This data point is an ESTIMATE produced by the UNESCO INSTITUTE FOR STATISTICS.</t>
        </r>
      </text>
    </comment>
    <comment ref="H18" authorId="0" shapeId="0" xr:uid="{00000000-0006-0000-0F00-000003000000}">
      <text>
        <r>
          <rPr>
            <sz val="10"/>
            <color rgb="FF333333"/>
            <rFont val="Calibri"/>
            <family val="2"/>
          </rPr>
          <t>QUALIFIER: This data point is an ESTIMATE produced by the UNESCO INSTITUTE FOR STATISTICS.</t>
        </r>
      </text>
    </comment>
    <comment ref="J18" authorId="0" shapeId="0" xr:uid="{00000000-0006-0000-0F00-000004000000}">
      <text>
        <r>
          <rPr>
            <sz val="10"/>
            <color rgb="FF333333"/>
            <rFont val="Calibri"/>
            <family val="2"/>
          </rPr>
          <t>QUALIFIER: This data point is an ESTIMATE produced by the UNESCO INSTITUTE FOR STATISTICS.</t>
        </r>
      </text>
    </comment>
    <comment ref="K18" authorId="0" shapeId="0" xr:uid="{00000000-0006-0000-0F00-000005000000}">
      <text>
        <r>
          <rPr>
            <sz val="10"/>
            <color rgb="FF333333"/>
            <rFont val="Calibri"/>
            <family val="2"/>
          </rPr>
          <t>QUALIFIER: This data point is an ESTIMATE produced by the UNESCO INSTITUTE FOR STATISTICS.</t>
        </r>
      </text>
    </comment>
    <comment ref="L18" authorId="0" shapeId="0" xr:uid="{00000000-0006-0000-0F00-000006000000}">
      <text>
        <r>
          <rPr>
            <sz val="10"/>
            <color rgb="FF333333"/>
            <rFont val="Calibri"/>
            <family val="2"/>
          </rPr>
          <t>QUALIFIER: This data point is an ESTIMATE produced by the UNESCO INSTITUTE FOR STATISTICS.</t>
        </r>
      </text>
    </comment>
    <comment ref="E23" authorId="0" shapeId="0" xr:uid="{00000000-0006-0000-0F00-000007000000}">
      <text>
        <r>
          <rPr>
            <sz val="10"/>
            <color rgb="FF333333"/>
            <rFont val="Calibri"/>
            <family val="2"/>
          </rPr>
          <t>QUALIFIER: This data point is an ESTIMATE produced by the UNESCO INSTITUTE FOR STATISTICS.</t>
        </r>
      </text>
    </comment>
    <comment ref="F23" authorId="0" shapeId="0" xr:uid="{00000000-0006-0000-0F00-000008000000}">
      <text>
        <r>
          <rPr>
            <sz val="10"/>
            <color rgb="FF333333"/>
            <rFont val="Calibri"/>
            <family val="2"/>
          </rPr>
          <t>QUALIFIER: This data point is an ESTIMATE produced by the UNESCO INSTITUTE FOR STATISTICS.</t>
        </r>
      </text>
    </comment>
    <comment ref="G23" authorId="0" shapeId="0" xr:uid="{00000000-0006-0000-0F00-000009000000}">
      <text>
        <r>
          <rPr>
            <sz val="10"/>
            <color rgb="FF333333"/>
            <rFont val="Calibri"/>
            <family val="2"/>
          </rPr>
          <t>QUALIFIER: This data point is an ESTIMATE produced by the UNESCO INSTITUTE FOR STATISTICS.</t>
        </r>
      </text>
    </comment>
    <comment ref="H23" authorId="0" shapeId="0" xr:uid="{00000000-0006-0000-0F00-00000A000000}">
      <text>
        <r>
          <rPr>
            <sz val="10"/>
            <color rgb="FF333333"/>
            <rFont val="Calibri"/>
            <family val="2"/>
          </rPr>
          <t>QUALIFIER: This data point is an ESTIMATE produced by the UNESCO INSTITUTE FOR STATISTICS.</t>
        </r>
      </text>
    </comment>
    <comment ref="I23" authorId="0" shapeId="0" xr:uid="{00000000-0006-0000-0F00-00000B000000}">
      <text>
        <r>
          <rPr>
            <sz val="10"/>
            <color rgb="FF333333"/>
            <rFont val="Calibri"/>
            <family val="2"/>
          </rPr>
          <t>QUALIFIER: This data point is an ESTIMATE produced by the UNESCO INSTITUTE FOR STATISTICS.</t>
        </r>
      </text>
    </comment>
    <comment ref="J23" authorId="0" shapeId="0" xr:uid="{00000000-0006-0000-0F00-00000C000000}">
      <text>
        <r>
          <rPr>
            <sz val="10"/>
            <color rgb="FF333333"/>
            <rFont val="Calibri"/>
            <family val="2"/>
          </rPr>
          <t>QUALIFIER: This data point is an ESTIMATE produced by the UNESCO INSTITUTE FOR STATISTICS.</t>
        </r>
      </text>
    </comment>
    <comment ref="K23" authorId="0" shapeId="0" xr:uid="{00000000-0006-0000-0F00-00000D000000}">
      <text>
        <r>
          <rPr>
            <sz val="10"/>
            <color rgb="FF333333"/>
            <rFont val="Calibri"/>
            <family val="2"/>
          </rPr>
          <t>QUALIFIER: This data point is an ESTIMATE produced by the UNESCO INSTITUTE FOR STATISTICS.</t>
        </r>
      </text>
    </comment>
    <comment ref="L23" authorId="0" shapeId="0" xr:uid="{00000000-0006-0000-0F00-00000E000000}">
      <text>
        <r>
          <rPr>
            <sz val="10"/>
            <color rgb="FF333333"/>
            <rFont val="Calibri"/>
            <family val="2"/>
          </rPr>
          <t>QUALIFIER: This data point is an ESTIMATE produced by the UNESCO INSTITUTE FOR STATISTICS.</t>
        </r>
      </text>
    </comment>
    <comment ref="G25" authorId="0" shapeId="0" xr:uid="{00000000-0006-0000-0F00-00000F000000}">
      <text>
        <r>
          <rPr>
            <sz val="10"/>
            <color rgb="FF333333"/>
            <rFont val="Calibri"/>
            <family val="2"/>
          </rPr>
          <t>QUALIFIER: This data point is an ESTIMATE produced by the UNESCO INSTITUTE FOR STATISTICS.</t>
        </r>
      </text>
    </comment>
    <comment ref="K25" authorId="0" shapeId="0" xr:uid="{00000000-0006-0000-0F00-000010000000}">
      <text>
        <r>
          <rPr>
            <sz val="10"/>
            <color rgb="FF333333"/>
            <rFont val="Calibri"/>
            <family val="2"/>
          </rPr>
          <t>QUALIFIER: This data point is an ESTIMATE produced by the UNESCO INSTITUTE FOR STATISTICS.</t>
        </r>
      </text>
    </comment>
    <comment ref="G33" authorId="0" shapeId="0" xr:uid="{00000000-0006-0000-0F00-000011000000}">
      <text>
        <r>
          <rPr>
            <sz val="10"/>
            <color rgb="FF333333"/>
            <rFont val="Calibri"/>
            <family val="2"/>
          </rPr>
          <t>QUALIFIER: This data point is an ESTIMATE produced by the UNESCO INSTITUTE FOR STATISTICS.</t>
        </r>
      </text>
    </comment>
    <comment ref="C36" authorId="0" shapeId="0" xr:uid="{00000000-0006-0000-0F00-000012000000}">
      <text>
        <r>
          <rPr>
            <sz val="10"/>
            <color rgb="FF333333"/>
            <rFont val="Calibri"/>
            <family val="2"/>
          </rPr>
          <t>QUALIFIER: This data point is an ESTIMATE produced by the UNESCO INSTITUTE FOR STATISTICS.</t>
        </r>
      </text>
    </comment>
    <comment ref="D36" authorId="0" shapeId="0" xr:uid="{00000000-0006-0000-0F00-000013000000}">
      <text>
        <r>
          <rPr>
            <sz val="10"/>
            <color rgb="FF333333"/>
            <rFont val="Calibri"/>
            <family val="2"/>
          </rPr>
          <t>QUALIFIER: This data point is an ESTIMATE produced by the UNESCO INSTITUTE FOR STATISTICS.</t>
        </r>
      </text>
    </comment>
    <comment ref="C46" authorId="0" shapeId="0" xr:uid="{00000000-0006-0000-0F00-000014000000}">
      <text>
        <r>
          <rPr>
            <sz val="10"/>
            <color rgb="FF333333"/>
            <rFont val="Calibri"/>
            <family val="2"/>
          </rPr>
          <t>QUALIFIER: This data point is a NATIONAL ESTIMATE.</t>
        </r>
      </text>
    </comment>
    <comment ref="D46" authorId="0" shapeId="0" xr:uid="{00000000-0006-0000-0F00-000015000000}">
      <text>
        <r>
          <rPr>
            <sz val="10"/>
            <color rgb="FF333333"/>
            <rFont val="Calibri"/>
            <family val="2"/>
          </rPr>
          <t>QUALIFIER: This data point is a NATIONAL ESTIMATE.</t>
        </r>
      </text>
    </comment>
    <comment ref="E46" authorId="0" shapeId="0" xr:uid="{00000000-0006-0000-0F00-000016000000}">
      <text>
        <r>
          <rPr>
            <sz val="10"/>
            <color rgb="FF333333"/>
            <rFont val="Calibri"/>
            <family val="2"/>
          </rPr>
          <t>QUALIFIER: This data point is a NATIONAL ESTIMATE.</t>
        </r>
      </text>
    </comment>
    <comment ref="F46" authorId="0" shapeId="0" xr:uid="{00000000-0006-0000-0F00-000017000000}">
      <text>
        <r>
          <rPr>
            <sz val="10"/>
            <color rgb="FF333333"/>
            <rFont val="Calibri"/>
            <family val="2"/>
          </rPr>
          <t>QUALIFIER: This data point is a NATIONAL ESTIMATE.</t>
        </r>
      </text>
    </comment>
    <comment ref="G46" authorId="0" shapeId="0" xr:uid="{00000000-0006-0000-0F00-000018000000}">
      <text>
        <r>
          <rPr>
            <sz val="10"/>
            <color rgb="FF333333"/>
            <rFont val="Calibri"/>
            <family val="2"/>
          </rPr>
          <t>QUALIFIER: This data point is a NATIONAL ESTIMATE.</t>
        </r>
      </text>
    </comment>
    <comment ref="H46" authorId="0" shapeId="0" xr:uid="{00000000-0006-0000-0F00-000019000000}">
      <text>
        <r>
          <rPr>
            <sz val="10"/>
            <color rgb="FF333333"/>
            <rFont val="Calibri"/>
            <family val="2"/>
          </rPr>
          <t>QUALIFIER: This data point is a NATIONAL ESTIMATE.</t>
        </r>
      </text>
    </comment>
    <comment ref="I46" authorId="0" shapeId="0" xr:uid="{00000000-0006-0000-0F00-00001A000000}">
      <text>
        <r>
          <rPr>
            <sz val="10"/>
            <color rgb="FF333333"/>
            <rFont val="Calibri"/>
            <family val="2"/>
          </rPr>
          <t>QUALIFIER: This data point is a NATIONAL ESTIMATE.</t>
        </r>
      </text>
    </comment>
    <comment ref="J46" authorId="0" shapeId="0" xr:uid="{00000000-0006-0000-0F00-00001B000000}">
      <text>
        <r>
          <rPr>
            <sz val="10"/>
            <color rgb="FF333333"/>
            <rFont val="Calibri"/>
            <family val="2"/>
          </rPr>
          <t>QUALIFIER: This data point is a NATIONAL ESTIMATE.</t>
        </r>
      </text>
    </comment>
    <comment ref="K46" authorId="0" shapeId="0" xr:uid="{00000000-0006-0000-0F00-00001C000000}">
      <text>
        <r>
          <rPr>
            <sz val="10"/>
            <color rgb="FF333333"/>
            <rFont val="Calibri"/>
            <family val="2"/>
          </rPr>
          <t>QUALIFIER: This data point is a NATIONAL ESTIMATE.</t>
        </r>
      </text>
    </comment>
    <comment ref="F49" authorId="0" shapeId="0" xr:uid="{00000000-0006-0000-0F00-00001D000000}">
      <text>
        <r>
          <rPr>
            <sz val="10"/>
            <color rgb="FF333333"/>
            <rFont val="Calibri"/>
            <family val="2"/>
          </rPr>
          <t>QUALIFIER: This data point is an ESTIMATE produced by the UNESCO INSTITUTE FOR STATISTICS.</t>
        </r>
      </text>
    </comment>
    <comment ref="C50" authorId="0" shapeId="0" xr:uid="{00000000-0006-0000-0F00-00001E000000}">
      <text>
        <r>
          <rPr>
            <sz val="10"/>
            <color rgb="FF333333"/>
            <rFont val="Calibri"/>
            <family val="2"/>
          </rPr>
          <t>MAGNITUDE: The value will be 0. This data point is NOT APPLICABLE for the submitting nation.</t>
        </r>
      </text>
    </comment>
    <comment ref="D50" authorId="0" shapeId="0" xr:uid="{00000000-0006-0000-0F00-00001F000000}">
      <text>
        <r>
          <rPr>
            <sz val="10"/>
            <color rgb="FF333333"/>
            <rFont val="Calibri"/>
            <family val="2"/>
          </rPr>
          <t>MAGNITUDE: The value will be 0. This data point is NOT APPLICABLE for the submitting nation.</t>
        </r>
      </text>
    </comment>
    <comment ref="E50" authorId="0" shapeId="0" xr:uid="{00000000-0006-0000-0F00-000020000000}">
      <text>
        <r>
          <rPr>
            <sz val="10"/>
            <color rgb="FF333333"/>
            <rFont val="Calibri"/>
            <family val="2"/>
          </rPr>
          <t>MAGNITUDE: The value will be 0. This data point is NOT APPLICABLE for the submitting nation.</t>
        </r>
      </text>
    </comment>
    <comment ref="F50" authorId="0" shapeId="0" xr:uid="{00000000-0006-0000-0F00-000021000000}">
      <text>
        <r>
          <rPr>
            <sz val="10"/>
            <color rgb="FF333333"/>
            <rFont val="Calibri"/>
            <family val="2"/>
          </rPr>
          <t>MAGNITUDE: The value will be 0. This data point is NOT APPLICABLE for the submitting nation.</t>
        </r>
      </text>
    </comment>
    <comment ref="G50" authorId="0" shapeId="0" xr:uid="{00000000-0006-0000-0F00-000022000000}">
      <text>
        <r>
          <rPr>
            <sz val="10"/>
            <color rgb="FF333333"/>
            <rFont val="Calibri"/>
            <family val="2"/>
          </rPr>
          <t>MAGNITUDE: The value will be 0. This data point is NOT APPLICABLE for the submitting nation.</t>
        </r>
      </text>
    </comment>
    <comment ref="H50" authorId="0" shapeId="0" xr:uid="{00000000-0006-0000-0F00-000023000000}">
      <text>
        <r>
          <rPr>
            <sz val="10"/>
            <color rgb="FF333333"/>
            <rFont val="Calibri"/>
            <family val="2"/>
          </rPr>
          <t>MAGNITUDE: The value will be 0. This data point is NOT APPLICABLE for the submitting nation.</t>
        </r>
      </text>
    </comment>
    <comment ref="I50" authorId="0" shapeId="0" xr:uid="{00000000-0006-0000-0F00-000024000000}">
      <text>
        <r>
          <rPr>
            <sz val="10"/>
            <color rgb="FF333333"/>
            <rFont val="Calibri"/>
            <family val="2"/>
          </rPr>
          <t>MAGNITUDE: The value will be 0. This data point is NOT APPLICABLE for the submitting nation.</t>
        </r>
      </text>
    </comment>
    <comment ref="J50" authorId="0" shapeId="0" xr:uid="{00000000-0006-0000-0F00-000025000000}">
      <text>
        <r>
          <rPr>
            <sz val="10"/>
            <color rgb="FF333333"/>
            <rFont val="Calibri"/>
            <family val="2"/>
          </rPr>
          <t>MAGNITUDE: The value will be 0. This data point is NOT APPLICABLE for the submitting nation.</t>
        </r>
      </text>
    </comment>
    <comment ref="K50" authorId="0" shapeId="0" xr:uid="{00000000-0006-0000-0F00-000026000000}">
      <text>
        <r>
          <rPr>
            <sz val="10"/>
            <color rgb="FF333333"/>
            <rFont val="Calibri"/>
            <family val="2"/>
          </rPr>
          <t>MAGNITUDE: The value will be 0. This data point is NOT APPLICABLE for the submitting nation.</t>
        </r>
      </text>
    </comment>
    <comment ref="L50" authorId="0" shapeId="0" xr:uid="{00000000-0006-0000-0F00-000027000000}">
      <text>
        <r>
          <rPr>
            <sz val="10"/>
            <color rgb="FF333333"/>
            <rFont val="Calibri"/>
            <family val="2"/>
          </rPr>
          <t>MAGNITUDE: The value will be 0. This data point is NOT APPLICABLE for the submitting nation.</t>
        </r>
      </text>
    </comment>
    <comment ref="M50" authorId="0" shapeId="0" xr:uid="{00000000-0006-0000-0F00-000028000000}">
      <text>
        <r>
          <rPr>
            <sz val="10"/>
            <color rgb="FF333333"/>
            <rFont val="Calibri"/>
            <family val="2"/>
          </rPr>
          <t>MAGNITUDE: The value will be 0. This data point is NOT APPLICABLE for the submitting nation.</t>
        </r>
      </text>
    </comment>
    <comment ref="D53" authorId="0" shapeId="0" xr:uid="{00000000-0006-0000-0F00-000029000000}">
      <text>
        <r>
          <rPr>
            <sz val="10"/>
            <color rgb="FF333333"/>
            <rFont val="Calibri"/>
            <family val="2"/>
          </rPr>
          <t>QUALIFIER: This data point is a NATIONAL ESTIMATE.</t>
        </r>
      </text>
    </comment>
    <comment ref="E53" authorId="0" shapeId="0" xr:uid="{00000000-0006-0000-0F00-00002A000000}">
      <text>
        <r>
          <rPr>
            <sz val="10"/>
            <color rgb="FF333333"/>
            <rFont val="Calibri"/>
            <family val="2"/>
          </rPr>
          <t>QUALIFIER: This data point is a NATIONAL ESTIMATE.</t>
        </r>
      </text>
    </comment>
    <comment ref="F53" authorId="0" shapeId="0" xr:uid="{00000000-0006-0000-0F00-00002B000000}">
      <text>
        <r>
          <rPr>
            <sz val="10"/>
            <color rgb="FF333333"/>
            <rFont val="Calibri"/>
            <family val="2"/>
          </rPr>
          <t>QUALIFIER: This data point is a NATIONAL ESTIMATE.</t>
        </r>
      </text>
    </comment>
    <comment ref="G53" authorId="0" shapeId="0" xr:uid="{00000000-0006-0000-0F00-00002C000000}">
      <text>
        <r>
          <rPr>
            <sz val="10"/>
            <color rgb="FF333333"/>
            <rFont val="Calibri"/>
            <family val="2"/>
          </rPr>
          <t>QUALIFIER: This data point is a NATIONAL ESTIMATE.</t>
        </r>
      </text>
    </comment>
    <comment ref="H53" authorId="0" shapeId="0" xr:uid="{00000000-0006-0000-0F00-00002D000000}">
      <text>
        <r>
          <rPr>
            <sz val="10"/>
            <color rgb="FF333333"/>
            <rFont val="Calibri"/>
            <family val="2"/>
          </rPr>
          <t>QUALIFIER: This data point is a NATIONAL ESTIMATE.</t>
        </r>
      </text>
    </comment>
    <comment ref="I53" authorId="0" shapeId="0" xr:uid="{00000000-0006-0000-0F00-00002E000000}">
      <text>
        <r>
          <rPr>
            <sz val="10"/>
            <color rgb="FF333333"/>
            <rFont val="Calibri"/>
            <family val="2"/>
          </rPr>
          <t>QUALIFIER: This data point is a NATIONAL ESTIMATE.</t>
        </r>
      </text>
    </comment>
    <comment ref="J53" authorId="0" shapeId="0" xr:uid="{00000000-0006-0000-0F00-00002F000000}">
      <text>
        <r>
          <rPr>
            <sz val="10"/>
            <color rgb="FF333333"/>
            <rFont val="Calibri"/>
            <family val="2"/>
          </rPr>
          <t>QUALIFIER: This data point is a NATIONAL ESTIMATE.</t>
        </r>
      </text>
    </comment>
    <comment ref="K53" authorId="0" shapeId="0" xr:uid="{00000000-0006-0000-0F00-000030000000}">
      <text>
        <r>
          <rPr>
            <sz val="10"/>
            <color rgb="FF333333"/>
            <rFont val="Calibri"/>
            <family val="2"/>
          </rPr>
          <t>QUALIFIER: This data point is a NATIONAL ESTIMATE.</t>
        </r>
      </text>
    </comment>
    <comment ref="C55" authorId="0" shapeId="0" xr:uid="{00000000-0006-0000-0F00-000031000000}">
      <text>
        <r>
          <rPr>
            <sz val="10"/>
            <color rgb="FF333333"/>
            <rFont val="Calibri"/>
            <family val="2"/>
          </rPr>
          <t>QUALIFIER: This data point is a NATIONAL ESTIMATE.</t>
        </r>
      </text>
    </comment>
    <comment ref="D55" authorId="0" shapeId="0" xr:uid="{00000000-0006-0000-0F00-000032000000}">
      <text>
        <r>
          <rPr>
            <sz val="10"/>
            <color rgb="FF333333"/>
            <rFont val="Calibri"/>
            <family val="2"/>
          </rPr>
          <t>QUALIFIER: This data point is a NATIONAL ESTIMATE.</t>
        </r>
      </text>
    </comment>
    <comment ref="E55" authorId="0" shapeId="0" xr:uid="{00000000-0006-0000-0F00-000033000000}">
      <text>
        <r>
          <rPr>
            <sz val="10"/>
            <color rgb="FF333333"/>
            <rFont val="Calibri"/>
            <family val="2"/>
          </rPr>
          <t>QUALIFIER: This data point is a NATIONAL ESTIMATE.</t>
        </r>
      </text>
    </comment>
    <comment ref="F55" authorId="0" shapeId="0" xr:uid="{00000000-0006-0000-0F00-000034000000}">
      <text>
        <r>
          <rPr>
            <sz val="10"/>
            <color rgb="FF333333"/>
            <rFont val="Calibri"/>
            <family val="2"/>
          </rPr>
          <t>QUALIFIER: This data point is a NATIONAL ESTIMATE.</t>
        </r>
      </text>
    </comment>
    <comment ref="G55" authorId="0" shapeId="0" xr:uid="{00000000-0006-0000-0F00-000035000000}">
      <text>
        <r>
          <rPr>
            <sz val="10"/>
            <color rgb="FF333333"/>
            <rFont val="Calibri"/>
            <family val="2"/>
          </rPr>
          <t>QUALIFIER: This data point is a NATIONAL ESTIMATE.</t>
        </r>
      </text>
    </comment>
    <comment ref="H55" authorId="0" shapeId="0" xr:uid="{00000000-0006-0000-0F00-000036000000}">
      <text>
        <r>
          <rPr>
            <sz val="10"/>
            <color rgb="FF333333"/>
            <rFont val="Calibri"/>
            <family val="2"/>
          </rPr>
          <t>QUALIFIER: This data point is a NATIONAL ESTIMATE.</t>
        </r>
      </text>
    </comment>
    <comment ref="I55" authorId="0" shapeId="0" xr:uid="{00000000-0006-0000-0F00-000037000000}">
      <text>
        <r>
          <rPr>
            <sz val="10"/>
            <color rgb="FF333333"/>
            <rFont val="Calibri"/>
            <family val="2"/>
          </rPr>
          <t>QUALIFIER: This data point is a NATIONAL ESTIMATE.</t>
        </r>
      </text>
    </comment>
    <comment ref="J55" authorId="0" shapeId="0" xr:uid="{00000000-0006-0000-0F00-000038000000}">
      <text>
        <r>
          <rPr>
            <sz val="10"/>
            <color rgb="FF333333"/>
            <rFont val="Calibri"/>
            <family val="2"/>
          </rPr>
          <t>QUALIFIER: This data point is a NATIONAL ESTIMATE.</t>
        </r>
      </text>
    </comment>
    <comment ref="K55" authorId="0" shapeId="0" xr:uid="{00000000-0006-0000-0F00-000039000000}">
      <text>
        <r>
          <rPr>
            <sz val="10"/>
            <color rgb="FF333333"/>
            <rFont val="Calibri"/>
            <family val="2"/>
          </rPr>
          <t>QUALIFIER: This data point is a NATIONAL ESTIMATE.</t>
        </r>
      </text>
    </comment>
    <comment ref="C56" authorId="0" shapeId="0" xr:uid="{00000000-0006-0000-0F00-00003A000000}">
      <text>
        <r>
          <rPr>
            <sz val="10"/>
            <color rgb="FF333333"/>
            <rFont val="Calibri"/>
            <family val="2"/>
          </rPr>
          <t>QUALIFIER: This data point is a NATIONAL ESTIMATE.</t>
        </r>
      </text>
    </comment>
    <comment ref="D56" authorId="0" shapeId="0" xr:uid="{00000000-0006-0000-0F00-00003B000000}">
      <text>
        <r>
          <rPr>
            <sz val="10"/>
            <color rgb="FF333333"/>
            <rFont val="Calibri"/>
            <family val="2"/>
          </rPr>
          <t>QUALIFIER: This data point is a NATIONAL ESTIMATE.</t>
        </r>
      </text>
    </comment>
    <comment ref="E56" authorId="0" shapeId="0" xr:uid="{00000000-0006-0000-0F00-00003C000000}">
      <text>
        <r>
          <rPr>
            <sz val="10"/>
            <color rgb="FF333333"/>
            <rFont val="Calibri"/>
            <family val="2"/>
          </rPr>
          <t>QUALIFIER: This data point is a NATIONAL ESTIMATE.</t>
        </r>
      </text>
    </comment>
    <comment ref="G56" authorId="0" shapeId="0" xr:uid="{00000000-0006-0000-0F00-00003D000000}">
      <text>
        <r>
          <rPr>
            <sz val="10"/>
            <color rgb="FF333333"/>
            <rFont val="Calibri"/>
            <family val="2"/>
          </rPr>
          <t>QUALIFIER: This data point is a NATIONAL ESTIMATE.</t>
        </r>
      </text>
    </comment>
    <comment ref="H56" authorId="0" shapeId="0" xr:uid="{00000000-0006-0000-0F00-00003E000000}">
      <text>
        <r>
          <rPr>
            <sz val="10"/>
            <color rgb="FF333333"/>
            <rFont val="Calibri"/>
            <family val="2"/>
          </rPr>
          <t>QUALIFIER: This data point is a NATIONAL ESTIMATE.</t>
        </r>
      </text>
    </comment>
    <comment ref="I56" authorId="0" shapeId="0" xr:uid="{00000000-0006-0000-0F00-00003F000000}">
      <text>
        <r>
          <rPr>
            <sz val="10"/>
            <color rgb="FF333333"/>
            <rFont val="Calibri"/>
            <family val="2"/>
          </rPr>
          <t>QUALIFIER: This data point is a NATIONAL ESTIMATE.</t>
        </r>
      </text>
    </comment>
    <comment ref="C57" authorId="0" shapeId="0" xr:uid="{00000000-0006-0000-0F00-000040000000}">
      <text>
        <r>
          <rPr>
            <sz val="10"/>
            <color rgb="FF333333"/>
            <rFont val="Calibri"/>
            <family val="2"/>
          </rPr>
          <t>QUALIFIER: This data point is a NATIONAL ESTIMATE.</t>
        </r>
      </text>
    </comment>
    <comment ref="D57" authorId="0" shapeId="0" xr:uid="{00000000-0006-0000-0F00-000041000000}">
      <text>
        <r>
          <rPr>
            <sz val="10"/>
            <color rgb="FF333333"/>
            <rFont val="Calibri"/>
            <family val="2"/>
          </rPr>
          <t>QUALIFIER: This data point is a NATIONAL ESTIMATE.</t>
        </r>
      </text>
    </comment>
    <comment ref="E57" authorId="0" shapeId="0" xr:uid="{00000000-0006-0000-0F00-000042000000}">
      <text>
        <r>
          <rPr>
            <sz val="10"/>
            <color rgb="FF333333"/>
            <rFont val="Calibri"/>
            <family val="2"/>
          </rPr>
          <t>QUALIFIER: This data point is a NATIONAL ESTIMATE.</t>
        </r>
      </text>
    </comment>
    <comment ref="F57" authorId="0" shapeId="0" xr:uid="{00000000-0006-0000-0F00-000043000000}">
      <text>
        <r>
          <rPr>
            <sz val="10"/>
            <color rgb="FF333333"/>
            <rFont val="Calibri"/>
            <family val="2"/>
          </rPr>
          <t>QUALIFIER: This data point is a NATIONAL ESTIMATE.</t>
        </r>
      </text>
    </comment>
    <comment ref="G57" authorId="0" shapeId="0" xr:uid="{00000000-0006-0000-0F00-000044000000}">
      <text>
        <r>
          <rPr>
            <sz val="10"/>
            <color rgb="FF333333"/>
            <rFont val="Calibri"/>
            <family val="2"/>
          </rPr>
          <t>QUALIFIER: This data point is a NATIONAL ESTIMATE.</t>
        </r>
      </text>
    </comment>
    <comment ref="H57" authorId="0" shapeId="0" xr:uid="{00000000-0006-0000-0F00-000045000000}">
      <text>
        <r>
          <rPr>
            <sz val="10"/>
            <color rgb="FF333333"/>
            <rFont val="Calibri"/>
            <family val="2"/>
          </rPr>
          <t>QUALIFIER: This data point is a NATIONAL ESTIMATE.</t>
        </r>
      </text>
    </comment>
    <comment ref="I57" authorId="0" shapeId="0" xr:uid="{00000000-0006-0000-0F00-000046000000}">
      <text>
        <r>
          <rPr>
            <sz val="10"/>
            <color rgb="FF333333"/>
            <rFont val="Calibri"/>
            <family val="2"/>
          </rPr>
          <t>QUALIFIER: This data point is a NATIONAL ESTIMATE.</t>
        </r>
      </text>
    </comment>
    <comment ref="J57" authorId="0" shapeId="0" xr:uid="{00000000-0006-0000-0F00-000047000000}">
      <text>
        <r>
          <rPr>
            <sz val="10"/>
            <color rgb="FF333333"/>
            <rFont val="Calibri"/>
            <family val="2"/>
          </rPr>
          <t>QUALIFIER: This data point is a NATIONAL ESTIMATE.</t>
        </r>
      </text>
    </comment>
    <comment ref="K57" authorId="0" shapeId="0" xr:uid="{00000000-0006-0000-0F00-000048000000}">
      <text>
        <r>
          <rPr>
            <sz val="10"/>
            <color rgb="FF333333"/>
            <rFont val="Calibri"/>
            <family val="2"/>
          </rPr>
          <t>QUALIFIER: This data point is a NATIONAL ESTIMATE.</t>
        </r>
      </text>
    </comment>
    <comment ref="C66" authorId="0" shapeId="0" xr:uid="{00000000-0006-0000-0F00-000049000000}">
      <text>
        <r>
          <rPr>
            <sz val="10"/>
            <color rgb="FF333333"/>
            <rFont val="Calibri"/>
            <family val="2"/>
          </rPr>
          <t>QUALIFIER: This data point is a NATIONAL ESTIMATE.</t>
        </r>
      </text>
    </comment>
    <comment ref="D66" authorId="0" shapeId="0" xr:uid="{00000000-0006-0000-0F00-00004A000000}">
      <text>
        <r>
          <rPr>
            <sz val="10"/>
            <color rgb="FF333333"/>
            <rFont val="Calibri"/>
            <family val="2"/>
          </rPr>
          <t>QUALIFIER: This data point is a NATIONAL ESTIMATE.</t>
        </r>
      </text>
    </comment>
    <comment ref="E66" authorId="0" shapeId="0" xr:uid="{00000000-0006-0000-0F00-00004B000000}">
      <text>
        <r>
          <rPr>
            <sz val="10"/>
            <color rgb="FF333333"/>
            <rFont val="Calibri"/>
            <family val="2"/>
          </rPr>
          <t>QUALIFIER: This data point is a NATIONAL ESTIMATE.</t>
        </r>
      </text>
    </comment>
    <comment ref="F66" authorId="0" shapeId="0" xr:uid="{00000000-0006-0000-0F00-00004C000000}">
      <text>
        <r>
          <rPr>
            <sz val="10"/>
            <color rgb="FF333333"/>
            <rFont val="Calibri"/>
            <family val="2"/>
          </rPr>
          <t>QUALIFIER: This data point is a NATIONAL ESTIMATE.</t>
        </r>
      </text>
    </comment>
    <comment ref="G66" authorId="0" shapeId="0" xr:uid="{00000000-0006-0000-0F00-00004D000000}">
      <text>
        <r>
          <rPr>
            <sz val="10"/>
            <color rgb="FF333333"/>
            <rFont val="Calibri"/>
            <family val="2"/>
          </rPr>
          <t>QUALIFIER: This data point is a NATIONAL ESTIMATE.</t>
        </r>
      </text>
    </comment>
    <comment ref="H66" authorId="0" shapeId="0" xr:uid="{00000000-0006-0000-0F00-00004E000000}">
      <text>
        <r>
          <rPr>
            <sz val="10"/>
            <color rgb="FF333333"/>
            <rFont val="Calibri"/>
            <family val="2"/>
          </rPr>
          <t>QUALIFIER: This data point is a NATIONAL ESTIMATE.</t>
        </r>
      </text>
    </comment>
    <comment ref="I66" authorId="0" shapeId="0" xr:uid="{00000000-0006-0000-0F00-00004F000000}">
      <text>
        <r>
          <rPr>
            <sz val="10"/>
            <color rgb="FF333333"/>
            <rFont val="Calibri"/>
            <family val="2"/>
          </rPr>
          <t>QUALIFIER: This data point is a NATIONAL ESTIMATE.</t>
        </r>
      </text>
    </comment>
    <comment ref="J66" authorId="0" shapeId="0" xr:uid="{00000000-0006-0000-0F00-000050000000}">
      <text>
        <r>
          <rPr>
            <sz val="10"/>
            <color rgb="FF333333"/>
            <rFont val="Calibri"/>
            <family val="2"/>
          </rPr>
          <t>QUALIFIER: This data point is a NATIONAL ESTIMATE.</t>
        </r>
      </text>
    </comment>
    <comment ref="K66" authorId="0" shapeId="0" xr:uid="{00000000-0006-0000-0F00-000051000000}">
      <text>
        <r>
          <rPr>
            <sz val="10"/>
            <color rgb="FF333333"/>
            <rFont val="Calibri"/>
            <family val="2"/>
          </rPr>
          <t>QUALIFIER: This data point is a NATIONAL ESTIMATE.</t>
        </r>
      </text>
    </comment>
    <comment ref="L66" authorId="0" shapeId="0" xr:uid="{00000000-0006-0000-0F00-000052000000}">
      <text>
        <r>
          <rPr>
            <sz val="10"/>
            <color rgb="FF333333"/>
            <rFont val="Calibri"/>
            <family val="2"/>
          </rPr>
          <t>QUALIFIER: This data point is a NATIONAL ESTIMATE.</t>
        </r>
      </text>
    </comment>
    <comment ref="K69" authorId="0" shapeId="0" xr:uid="{00000000-0006-0000-0F00-000053000000}">
      <text>
        <r>
          <rPr>
            <sz val="10"/>
            <color rgb="FF333333"/>
            <rFont val="Calibri"/>
            <family val="2"/>
          </rPr>
          <t>QUALIFIER: This data point is an ESTIMATE produced by the UNESCO INSTITUTE FOR STATISTICS.</t>
        </r>
      </text>
    </comment>
    <comment ref="F70" authorId="0" shapeId="0" xr:uid="{00000000-0006-0000-0F00-000054000000}">
      <text>
        <r>
          <rPr>
            <sz val="10"/>
            <color rgb="FF333333"/>
            <rFont val="Calibri"/>
            <family val="2"/>
          </rPr>
          <t>QUALIFIER: This data point is a NATIONAL ESTIMATE.</t>
        </r>
      </text>
    </comment>
    <comment ref="G70" authorId="0" shapeId="0" xr:uid="{00000000-0006-0000-0F00-000055000000}">
      <text>
        <r>
          <rPr>
            <sz val="10"/>
            <color rgb="FF333333"/>
            <rFont val="Calibri"/>
            <family val="2"/>
          </rPr>
          <t>QUALIFIER: This data point is a NATIONAL ESTIMATE.</t>
        </r>
      </text>
    </comment>
    <comment ref="H70" authorId="0" shapeId="0" xr:uid="{00000000-0006-0000-0F00-000056000000}">
      <text>
        <r>
          <rPr>
            <sz val="10"/>
            <color rgb="FF333333"/>
            <rFont val="Calibri"/>
            <family val="2"/>
          </rPr>
          <t>QUALIFIER: This data point is a NATIONAL ESTIMATE.</t>
        </r>
      </text>
    </comment>
    <comment ref="I70" authorId="0" shapeId="0" xr:uid="{00000000-0006-0000-0F00-000057000000}">
      <text>
        <r>
          <rPr>
            <sz val="10"/>
            <color rgb="FF333333"/>
            <rFont val="Calibri"/>
            <family val="2"/>
          </rPr>
          <t>QUALIFIER: This data point is a NATIONAL ESTIMATE.</t>
        </r>
      </text>
    </comment>
    <comment ref="J70" authorId="0" shapeId="0" xr:uid="{00000000-0006-0000-0F00-000058000000}">
      <text>
        <r>
          <rPr>
            <sz val="10"/>
            <color rgb="FF333333"/>
            <rFont val="Calibri"/>
            <family val="2"/>
          </rPr>
          <t>QUALIFIER: This data point is a NATIONAL ESTIMATE.</t>
        </r>
      </text>
    </comment>
    <comment ref="K70" authorId="0" shapeId="0" xr:uid="{00000000-0006-0000-0F00-000059000000}">
      <text>
        <r>
          <rPr>
            <sz val="10"/>
            <color rgb="FF333333"/>
            <rFont val="Calibri"/>
            <family val="2"/>
          </rPr>
          <t>QUALIFIER: This data point is a NATIONAL ESTIMATE.</t>
        </r>
      </text>
    </comment>
    <comment ref="L70" authorId="0" shapeId="0" xr:uid="{00000000-0006-0000-0F00-00005A000000}">
      <text>
        <r>
          <rPr>
            <sz val="10"/>
            <color rgb="FF333333"/>
            <rFont val="Calibri"/>
            <family val="2"/>
          </rPr>
          <t>QUALIFIER: This data point is a NATIONAL ESTIMATE.</t>
        </r>
      </text>
    </comment>
    <comment ref="C77" authorId="0" shapeId="0" xr:uid="{00000000-0006-0000-0F00-00005B000000}">
      <text>
        <r>
          <rPr>
            <sz val="10"/>
            <color rgb="FF333333"/>
            <rFont val="Calibri"/>
            <family val="2"/>
          </rPr>
          <t>QUALIFIER: This data point is a NATIONAL ESTIMATE.</t>
        </r>
      </text>
    </comment>
    <comment ref="D77" authorId="0" shapeId="0" xr:uid="{00000000-0006-0000-0F00-00005C000000}">
      <text>
        <r>
          <rPr>
            <sz val="10"/>
            <color rgb="FF333333"/>
            <rFont val="Calibri"/>
            <family val="2"/>
          </rPr>
          <t>QUALIFIER: This data point is a NATIONAL ESTIMATE.</t>
        </r>
      </text>
    </comment>
    <comment ref="E77" authorId="0" shapeId="0" xr:uid="{00000000-0006-0000-0F00-00005D000000}">
      <text>
        <r>
          <rPr>
            <sz val="10"/>
            <color rgb="FF333333"/>
            <rFont val="Calibri"/>
            <family val="2"/>
          </rPr>
          <t>QUALIFIER: This data point is a NATIONAL ESTIMATE.</t>
        </r>
      </text>
    </comment>
    <comment ref="F77" authorId="0" shapeId="0" xr:uid="{00000000-0006-0000-0F00-00005E000000}">
      <text>
        <r>
          <rPr>
            <sz val="10"/>
            <color rgb="FF333333"/>
            <rFont val="Calibri"/>
            <family val="2"/>
          </rPr>
          <t>QUALIFIER: This data point is a NATIONAL ESTIMATE.</t>
        </r>
      </text>
    </comment>
    <comment ref="G77" authorId="0" shapeId="0" xr:uid="{00000000-0006-0000-0F00-00005F000000}">
      <text>
        <r>
          <rPr>
            <sz val="10"/>
            <color rgb="FF333333"/>
            <rFont val="Calibri"/>
            <family val="2"/>
          </rPr>
          <t>QUALIFIER: This data point is a NATIONAL ESTIMATE.</t>
        </r>
      </text>
    </comment>
    <comment ref="H77" authorId="0" shapeId="0" xr:uid="{00000000-0006-0000-0F00-000060000000}">
      <text>
        <r>
          <rPr>
            <sz val="10"/>
            <color rgb="FF333333"/>
            <rFont val="Calibri"/>
            <family val="2"/>
          </rPr>
          <t>QUALIFIER: This data point is a NATIONAL ESTIMATE.</t>
        </r>
      </text>
    </comment>
    <comment ref="I77" authorId="0" shapeId="0" xr:uid="{00000000-0006-0000-0F00-000061000000}">
      <text>
        <r>
          <rPr>
            <sz val="10"/>
            <color rgb="FF333333"/>
            <rFont val="Calibri"/>
            <family val="2"/>
          </rPr>
          <t>QUALIFIER: This data point is a NATIONAL ESTIMATE.</t>
        </r>
      </text>
    </comment>
    <comment ref="K77" authorId="0" shapeId="0" xr:uid="{00000000-0006-0000-0F00-000062000000}">
      <text>
        <r>
          <rPr>
            <sz val="10"/>
            <color rgb="FF333333"/>
            <rFont val="Calibri"/>
            <family val="2"/>
          </rPr>
          <t>QUALIFIER: This data point is a NATIONAL ESTIMATE.</t>
        </r>
      </text>
    </comment>
    <comment ref="J82" authorId="0" shapeId="0" xr:uid="{00000000-0006-0000-0F00-000063000000}">
      <text>
        <r>
          <rPr>
            <sz val="10"/>
            <color rgb="FF333333"/>
            <rFont val="Calibri"/>
            <family val="2"/>
          </rPr>
          <t>QUALIFIER: This data point is an ESTIMATE produced by the UNESCO INSTITUTE FOR STATISTICS.</t>
        </r>
      </text>
    </comment>
    <comment ref="C83" authorId="0" shapeId="0" xr:uid="{00000000-0006-0000-0F00-000064000000}">
      <text>
        <r>
          <rPr>
            <sz val="10"/>
            <color rgb="FF333333"/>
            <rFont val="Calibri"/>
            <family val="2"/>
          </rPr>
          <t>QUALIFIER: This data point is a NATIONAL ESTIMATE.</t>
        </r>
      </text>
    </comment>
    <comment ref="D83" authorId="0" shapeId="0" xr:uid="{00000000-0006-0000-0F00-000065000000}">
      <text>
        <r>
          <rPr>
            <sz val="10"/>
            <color rgb="FF333333"/>
            <rFont val="Calibri"/>
            <family val="2"/>
          </rPr>
          <t>QUALIFIER: This data point is a NATIONAL ESTIMATE.</t>
        </r>
      </text>
    </comment>
    <comment ref="D86" authorId="0" shapeId="0" xr:uid="{00000000-0006-0000-0F00-000066000000}">
      <text>
        <r>
          <rPr>
            <sz val="10"/>
            <color rgb="FF333333"/>
            <rFont val="Calibri"/>
            <family val="2"/>
          </rPr>
          <t>QUALIFIER: This data point is a NATIONAL ESTIMATE.</t>
        </r>
      </text>
    </comment>
    <comment ref="C90" authorId="0" shapeId="0" xr:uid="{00000000-0006-0000-0F00-000067000000}">
      <text>
        <r>
          <rPr>
            <sz val="10"/>
            <color rgb="FF333333"/>
            <rFont val="Calibri"/>
            <family val="2"/>
          </rPr>
          <t>QUALIFIER: This data point is an ESTIMATE produced by the UNESCO INSTITUTE FOR STATISTICS.</t>
        </r>
      </text>
    </comment>
    <comment ref="D90" authorId="0" shapeId="0" xr:uid="{00000000-0006-0000-0F00-000068000000}">
      <text>
        <r>
          <rPr>
            <sz val="10"/>
            <color rgb="FF333333"/>
            <rFont val="Calibri"/>
            <family val="2"/>
          </rPr>
          <t>QUALIFIER: This data point is an ESTIMATE produced by the UNESCO INSTITUTE FOR STATISTICS.</t>
        </r>
      </text>
    </comment>
    <comment ref="E90" authorId="0" shapeId="0" xr:uid="{00000000-0006-0000-0F00-000069000000}">
      <text>
        <r>
          <rPr>
            <sz val="10"/>
            <color rgb="FF333333"/>
            <rFont val="Calibri"/>
            <family val="2"/>
          </rPr>
          <t>QUALIFIER: This data point is an ESTIMATE produced by the UNESCO INSTITUTE FOR STATISTICS.</t>
        </r>
      </text>
    </comment>
    <comment ref="C94" authorId="0" shapeId="0" xr:uid="{00000000-0006-0000-0F00-00006A000000}">
      <text>
        <r>
          <rPr>
            <sz val="10"/>
            <color rgb="FF333333"/>
            <rFont val="Calibri"/>
            <family val="2"/>
          </rPr>
          <t>QUALIFIER: This data point is a NATIONAL ESTIMATE.</t>
        </r>
      </text>
    </comment>
    <comment ref="D94" authorId="0" shapeId="0" xr:uid="{00000000-0006-0000-0F00-00006B000000}">
      <text>
        <r>
          <rPr>
            <sz val="10"/>
            <color rgb="FF333333"/>
            <rFont val="Calibri"/>
            <family val="2"/>
          </rPr>
          <t>QUALIFIER: This data point is a NATIONAL ESTIMATE.</t>
        </r>
      </text>
    </comment>
    <comment ref="E94" authorId="0" shapeId="0" xr:uid="{00000000-0006-0000-0F00-00006C000000}">
      <text>
        <r>
          <rPr>
            <sz val="10"/>
            <color rgb="FF333333"/>
            <rFont val="Calibri"/>
            <family val="2"/>
          </rPr>
          <t>QUALIFIER: This data point is a NATIONAL ESTIMATE.</t>
        </r>
      </text>
    </comment>
    <comment ref="F94" authorId="0" shapeId="0" xr:uid="{00000000-0006-0000-0F00-00006D000000}">
      <text>
        <r>
          <rPr>
            <sz val="10"/>
            <color rgb="FF333333"/>
            <rFont val="Calibri"/>
            <family val="2"/>
          </rPr>
          <t>QUALIFIER: This data point is a NATIONAL ESTIMATE.</t>
        </r>
      </text>
    </comment>
    <comment ref="G94" authorId="0" shapeId="0" xr:uid="{00000000-0006-0000-0F00-00006E000000}">
      <text>
        <r>
          <rPr>
            <sz val="10"/>
            <color rgb="FF333333"/>
            <rFont val="Calibri"/>
            <family val="2"/>
          </rPr>
          <t>QUALIFIER: This data point is a NATIONAL ESTIMATE.</t>
        </r>
      </text>
    </comment>
    <comment ref="H94" authorId="0" shapeId="0" xr:uid="{00000000-0006-0000-0F00-00006F000000}">
      <text>
        <r>
          <rPr>
            <sz val="10"/>
            <color rgb="FF333333"/>
            <rFont val="Calibri"/>
            <family val="2"/>
          </rPr>
          <t>QUALIFIER: This data point is a NATIONAL ESTIMATE.</t>
        </r>
      </text>
    </comment>
    <comment ref="I94" authorId="0" shapeId="0" xr:uid="{00000000-0006-0000-0F00-000070000000}">
      <text>
        <r>
          <rPr>
            <sz val="10"/>
            <color rgb="FF333333"/>
            <rFont val="Calibri"/>
            <family val="2"/>
          </rPr>
          <t>QUALIFIER: This data point is a NATIONAL ESTIMATE.</t>
        </r>
      </text>
    </comment>
    <comment ref="J94" authorId="0" shapeId="0" xr:uid="{00000000-0006-0000-0F00-000071000000}">
      <text>
        <r>
          <rPr>
            <sz val="10"/>
            <color rgb="FF333333"/>
            <rFont val="Calibri"/>
            <family val="2"/>
          </rPr>
          <t>QUALIFIER: This data point is a NATIONAL ESTIMATE.</t>
        </r>
      </text>
    </comment>
    <comment ref="K94" authorId="0" shapeId="0" xr:uid="{00000000-0006-0000-0F00-000072000000}">
      <text>
        <r>
          <rPr>
            <sz val="10"/>
            <color rgb="FF333333"/>
            <rFont val="Calibri"/>
            <family val="2"/>
          </rPr>
          <t>QUALIFIER: This data point is a NATIONAL ESTIMATE.</t>
        </r>
      </text>
    </comment>
    <comment ref="L94" authorId="0" shapeId="0" xr:uid="{00000000-0006-0000-0F00-000073000000}">
      <text>
        <r>
          <rPr>
            <sz val="10"/>
            <color rgb="FF333333"/>
            <rFont val="Calibri"/>
            <family val="2"/>
          </rPr>
          <t>QUALIFIER: This data point is a NATIONAL ESTIMATE.</t>
        </r>
      </text>
    </comment>
    <comment ref="C97" authorId="0" shapeId="0" xr:uid="{00000000-0006-0000-0F00-000074000000}">
      <text>
        <r>
          <rPr>
            <sz val="10"/>
            <color rgb="FF333333"/>
            <rFont val="Calibri"/>
            <family val="2"/>
          </rPr>
          <t>QUALIFIER: This data point is an ESTIMATE produced by the UNESCO INSTITUTE FOR STATISTICS.</t>
        </r>
      </text>
    </comment>
    <comment ref="C98" authorId="0" shapeId="0" xr:uid="{00000000-0006-0000-0F00-000075000000}">
      <text>
        <r>
          <rPr>
            <sz val="10"/>
            <color rgb="FF333333"/>
            <rFont val="Calibri"/>
            <family val="2"/>
          </rPr>
          <t>QUALIFIER: This data point is an ESTIMATE produced by the UNESCO INSTITUTE FOR STATISTICS.</t>
        </r>
      </text>
    </comment>
    <comment ref="D98" authorId="0" shapeId="0" xr:uid="{00000000-0006-0000-0F00-000076000000}">
      <text>
        <r>
          <rPr>
            <sz val="10"/>
            <color rgb="FF333333"/>
            <rFont val="Calibri"/>
            <family val="2"/>
          </rPr>
          <t>QUALIFIER: This data point is an ESTIMATE produced by the UNESCO INSTITUTE FOR STATISTICS.</t>
        </r>
      </text>
    </comment>
    <comment ref="E98" authorId="0" shapeId="0" xr:uid="{00000000-0006-0000-0F00-000077000000}">
      <text>
        <r>
          <rPr>
            <sz val="10"/>
            <color rgb="FF333333"/>
            <rFont val="Calibri"/>
            <family val="2"/>
          </rPr>
          <t>QUALIFIER: This data point is an ESTIMATE produced by the UNESCO INSTITUTE FOR STATISTICS.</t>
        </r>
      </text>
    </comment>
    <comment ref="I104" authorId="0" shapeId="0" xr:uid="{00000000-0006-0000-0F00-000078000000}">
      <text>
        <r>
          <rPr>
            <sz val="10"/>
            <color rgb="FF333333"/>
            <rFont val="Calibri"/>
            <family val="2"/>
          </rPr>
          <t>QUALIFIER: This data point is an ESTIMATE produced by the UNESCO INSTITUTE FOR STATISTICS.</t>
        </r>
      </text>
    </comment>
    <comment ref="D108" authorId="0" shapeId="0" xr:uid="{00000000-0006-0000-0F00-000079000000}">
      <text>
        <r>
          <rPr>
            <sz val="10"/>
            <color rgb="FF333333"/>
            <rFont val="Calibri"/>
            <family val="2"/>
          </rPr>
          <t>QUALIFIER: This data point is an ESTIMATE produced by the UNESCO INSTITUTE FOR STATISTICS.</t>
        </r>
      </text>
    </comment>
    <comment ref="C118" authorId="0" shapeId="0" xr:uid="{00000000-0006-0000-0F00-00007A000000}">
      <text>
        <r>
          <rPr>
            <sz val="10"/>
            <color rgb="FF333333"/>
            <rFont val="Calibri"/>
            <family val="2"/>
          </rPr>
          <t>QUALIFIER: This data point is a NATIONAL ESTIMATE.</t>
        </r>
      </text>
    </comment>
    <comment ref="D118" authorId="0" shapeId="0" xr:uid="{00000000-0006-0000-0F00-00007B000000}">
      <text>
        <r>
          <rPr>
            <sz val="10"/>
            <color rgb="FF333333"/>
            <rFont val="Calibri"/>
            <family val="2"/>
          </rPr>
          <t>QUALIFIER: This data point is a NATIONAL ESTIMATE.</t>
        </r>
      </text>
    </comment>
    <comment ref="E118" authorId="0" shapeId="0" xr:uid="{00000000-0006-0000-0F00-00007C000000}">
      <text>
        <r>
          <rPr>
            <sz val="10"/>
            <color rgb="FF333333"/>
            <rFont val="Calibri"/>
            <family val="2"/>
          </rPr>
          <t>QUALIFIER: This data point is a NATIONAL ESTIMATE.</t>
        </r>
      </text>
    </comment>
    <comment ref="F118" authorId="0" shapeId="0" xr:uid="{00000000-0006-0000-0F00-00007D000000}">
      <text>
        <r>
          <rPr>
            <sz val="10"/>
            <color rgb="FF333333"/>
            <rFont val="Calibri"/>
            <family val="2"/>
          </rPr>
          <t>QUALIFIER: This data point is a NATIONAL ESTIMATE.</t>
        </r>
      </text>
    </comment>
    <comment ref="G118" authorId="0" shapeId="0" xr:uid="{00000000-0006-0000-0F00-00007E000000}">
      <text>
        <r>
          <rPr>
            <sz val="10"/>
            <color rgb="FF333333"/>
            <rFont val="Calibri"/>
            <family val="2"/>
          </rPr>
          <t>QUALIFIER: This data point is a NATIONAL ESTIMATE.</t>
        </r>
      </text>
    </comment>
    <comment ref="H118" authorId="0" shapeId="0" xr:uid="{00000000-0006-0000-0F00-00007F000000}">
      <text>
        <r>
          <rPr>
            <sz val="10"/>
            <color rgb="FF333333"/>
            <rFont val="Calibri"/>
            <family val="2"/>
          </rPr>
          <t>QUALIFIER: This data point is a NATIONAL ESTIMATE.</t>
        </r>
      </text>
    </comment>
    <comment ref="I118" authorId="0" shapeId="0" xr:uid="{00000000-0006-0000-0F00-000080000000}">
      <text>
        <r>
          <rPr>
            <sz val="10"/>
            <color rgb="FF333333"/>
            <rFont val="Calibri"/>
            <family val="2"/>
          </rPr>
          <t>QUALIFIER: This data point is a NATIONAL ESTIMATE.</t>
        </r>
      </text>
    </comment>
    <comment ref="J118" authorId="0" shapeId="0" xr:uid="{00000000-0006-0000-0F00-000081000000}">
      <text>
        <r>
          <rPr>
            <sz val="10"/>
            <color rgb="FF333333"/>
            <rFont val="Calibri"/>
            <family val="2"/>
          </rPr>
          <t>QUALIFIER: This data point is a NATIONAL ESTIMATE.</t>
        </r>
      </text>
    </comment>
    <comment ref="K118" authorId="0" shapeId="0" xr:uid="{00000000-0006-0000-0F00-000082000000}">
      <text>
        <r>
          <rPr>
            <sz val="10"/>
            <color rgb="FF333333"/>
            <rFont val="Calibri"/>
            <family val="2"/>
          </rPr>
          <t>QUALIFIER: This data point is a NATIONAL ESTIMATE.</t>
        </r>
      </text>
    </comment>
    <comment ref="L118" authorId="0" shapeId="0" xr:uid="{00000000-0006-0000-0F00-000083000000}">
      <text>
        <r>
          <rPr>
            <sz val="10"/>
            <color rgb="FF333333"/>
            <rFont val="Calibri"/>
            <family val="2"/>
          </rPr>
          <t>QUALIFIER: This data point is a NATIONAL ESTIMATE.</t>
        </r>
      </text>
    </comment>
    <comment ref="C120" authorId="0" shapeId="0" xr:uid="{00000000-0006-0000-0F00-000084000000}">
      <text>
        <r>
          <rPr>
            <sz val="10"/>
            <color rgb="FF333333"/>
            <rFont val="Calibri"/>
            <family val="2"/>
          </rPr>
          <t>QUALIFIER: This data point is a NATIONAL ESTIMATE.</t>
        </r>
      </text>
    </comment>
    <comment ref="D120" authorId="0" shapeId="0" xr:uid="{00000000-0006-0000-0F00-000085000000}">
      <text>
        <r>
          <rPr>
            <sz val="10"/>
            <color rgb="FF333333"/>
            <rFont val="Calibri"/>
            <family val="2"/>
          </rPr>
          <t>QUALIFIER: This data point is a NATIONAL ESTIMATE.</t>
        </r>
      </text>
    </comment>
    <comment ref="E120" authorId="0" shapeId="0" xr:uid="{00000000-0006-0000-0F00-000086000000}">
      <text>
        <r>
          <rPr>
            <sz val="10"/>
            <color rgb="FF333333"/>
            <rFont val="Calibri"/>
            <family val="2"/>
          </rPr>
          <t>QUALIFIER: This data point is a NATIONAL ESTIMATE.</t>
        </r>
      </text>
    </comment>
    <comment ref="F120" authorId="0" shapeId="0" xr:uid="{00000000-0006-0000-0F00-000087000000}">
      <text>
        <r>
          <rPr>
            <sz val="10"/>
            <color rgb="FF333333"/>
            <rFont val="Calibri"/>
            <family val="2"/>
          </rPr>
          <t>QUALIFIER: This data point is a NATIONAL ESTIMATE.</t>
        </r>
      </text>
    </comment>
    <comment ref="G120" authorId="0" shapeId="0" xr:uid="{00000000-0006-0000-0F00-000088000000}">
      <text>
        <r>
          <rPr>
            <sz val="10"/>
            <color rgb="FF333333"/>
            <rFont val="Calibri"/>
            <family val="2"/>
          </rPr>
          <t>QUALIFIER: This data point is a NATIONAL ESTIMATE.</t>
        </r>
      </text>
    </comment>
    <comment ref="H120" authorId="0" shapeId="0" xr:uid="{00000000-0006-0000-0F00-000089000000}">
      <text>
        <r>
          <rPr>
            <sz val="10"/>
            <color rgb="FF333333"/>
            <rFont val="Calibri"/>
            <family val="2"/>
          </rPr>
          <t>QUALIFIER: This data point is a NATIONAL ESTIMATE.</t>
        </r>
      </text>
    </comment>
    <comment ref="I120" authorId="0" shapeId="0" xr:uid="{00000000-0006-0000-0F00-00008A000000}">
      <text>
        <r>
          <rPr>
            <sz val="10"/>
            <color rgb="FF333333"/>
            <rFont val="Calibri"/>
            <family val="2"/>
          </rPr>
          <t>QUALIFIER: This data point is a NATIONAL ESTIMATE.</t>
        </r>
      </text>
    </comment>
    <comment ref="J120" authorId="0" shapeId="0" xr:uid="{00000000-0006-0000-0F00-00008B000000}">
      <text>
        <r>
          <rPr>
            <sz val="10"/>
            <color rgb="FF333333"/>
            <rFont val="Calibri"/>
            <family val="2"/>
          </rPr>
          <t>QUALIFIER: This data point is a NATIONAL ESTIMATE.</t>
        </r>
      </text>
    </comment>
    <comment ref="K120" authorId="0" shapeId="0" xr:uid="{00000000-0006-0000-0F00-00008C000000}">
      <text>
        <r>
          <rPr>
            <sz val="10"/>
            <color rgb="FF333333"/>
            <rFont val="Calibri"/>
            <family val="2"/>
          </rPr>
          <t>QUALIFIER: This data point is a NATIONAL ESTIMATE.</t>
        </r>
      </text>
    </comment>
    <comment ref="E121" authorId="0" shapeId="0" xr:uid="{00000000-0006-0000-0F00-00008D000000}">
      <text>
        <r>
          <rPr>
            <sz val="10"/>
            <color rgb="FF333333"/>
            <rFont val="Calibri"/>
            <family val="2"/>
          </rPr>
          <t>QUALIFIER: This data point is an ESTIMATE produced by the UNESCO INSTITUTE FOR STATISTICS.</t>
        </r>
      </text>
    </comment>
    <comment ref="H125" authorId="0" shapeId="0" xr:uid="{00000000-0006-0000-0F00-00008E000000}">
      <text>
        <r>
          <rPr>
            <sz val="10"/>
            <color rgb="FF333333"/>
            <rFont val="Calibri"/>
            <family val="2"/>
          </rPr>
          <t>QUALIFIER: This data point is an ESTIMATE produced by the UNESCO INSTITUTE FOR STATISTICS.</t>
        </r>
      </text>
    </comment>
    <comment ref="I125" authorId="0" shapeId="0" xr:uid="{00000000-0006-0000-0F00-00008F000000}">
      <text>
        <r>
          <rPr>
            <sz val="10"/>
            <color rgb="FF333333"/>
            <rFont val="Calibri"/>
            <family val="2"/>
          </rPr>
          <t>QUALIFIER: This data point is an ESTIMATE produced by the UNESCO INSTITUTE FOR STATISTICS.</t>
        </r>
      </text>
    </comment>
    <comment ref="F128" authorId="0" shapeId="0" xr:uid="{00000000-0006-0000-0F00-000090000000}">
      <text>
        <r>
          <rPr>
            <sz val="10"/>
            <color rgb="FF333333"/>
            <rFont val="Calibri"/>
            <family val="2"/>
          </rPr>
          <t>QUALIFIER: This data point is an ESTIMATE produced by the UNESCO INSTITUTE FOR STATISTICS.</t>
        </r>
      </text>
    </comment>
    <comment ref="E132" authorId="0" shapeId="0" xr:uid="{00000000-0006-0000-0F00-000091000000}">
      <text>
        <r>
          <rPr>
            <sz val="10"/>
            <color rgb="FF333333"/>
            <rFont val="Calibri"/>
            <family val="2"/>
          </rPr>
          <t>QUALIFIER: This data point is a NATIONAL ESTIMATE.</t>
        </r>
      </text>
    </comment>
    <comment ref="F132" authorId="0" shapeId="0" xr:uid="{00000000-0006-0000-0F00-000092000000}">
      <text>
        <r>
          <rPr>
            <sz val="10"/>
            <color rgb="FF333333"/>
            <rFont val="Calibri"/>
            <family val="2"/>
          </rPr>
          <t>QUALIFIER: This data point is an ESTIMATE produced by the UNESCO INSTITUTE FOR STATISTICS.</t>
        </r>
      </text>
    </comment>
    <comment ref="K147" authorId="0" shapeId="0" xr:uid="{00000000-0006-0000-0F00-000093000000}">
      <text>
        <r>
          <rPr>
            <sz val="10"/>
            <color rgb="FF333333"/>
            <rFont val="Calibri"/>
            <family val="2"/>
          </rPr>
          <t>QUALIFIER: This data point is an ESTIMATE produced by the UNESCO INSTITUTE FOR STATISTICS.</t>
        </r>
      </text>
    </comment>
    <comment ref="I148" authorId="0" shapeId="0" xr:uid="{00000000-0006-0000-0F00-000094000000}">
      <text>
        <r>
          <rPr>
            <sz val="10"/>
            <color rgb="FF333333"/>
            <rFont val="Calibri"/>
            <family val="2"/>
          </rPr>
          <t>QUALIFIER: This data point is an ESTIMATE produced by the UNESCO INSTITUTE FOR STATISTICS.</t>
        </r>
      </text>
    </comment>
    <comment ref="F150" authorId="0" shapeId="0" xr:uid="{00000000-0006-0000-0F00-000095000000}">
      <text>
        <r>
          <rPr>
            <sz val="10"/>
            <color rgb="FF333333"/>
            <rFont val="Calibri"/>
            <family val="2"/>
          </rPr>
          <t>QUALIFIER: This data point is an ESTIMATE produced by the UNESCO INSTITUTE FOR STATISTICS.</t>
        </r>
      </text>
    </comment>
    <comment ref="G150" authorId="0" shapeId="0" xr:uid="{00000000-0006-0000-0F00-000096000000}">
      <text>
        <r>
          <rPr>
            <sz val="10"/>
            <color rgb="FF333333"/>
            <rFont val="Calibri"/>
            <family val="2"/>
          </rPr>
          <t>QUALIFIER: This data point is an ESTIMATE produced by the UNESCO INSTITUTE FOR STATISTICS.</t>
        </r>
      </text>
    </comment>
    <comment ref="H150" authorId="0" shapeId="0" xr:uid="{00000000-0006-0000-0F00-000097000000}">
      <text>
        <r>
          <rPr>
            <sz val="10"/>
            <color rgb="FF333333"/>
            <rFont val="Calibri"/>
            <family val="2"/>
          </rPr>
          <t>QUALIFIER: This data point is an ESTIMATE produced by the UNESCO INSTITUTE FOR STATISTICS.</t>
        </r>
      </text>
    </comment>
    <comment ref="D154" authorId="0" shapeId="0" xr:uid="{00000000-0006-0000-0F00-000098000000}">
      <text>
        <r>
          <rPr>
            <sz val="10"/>
            <color rgb="FF333333"/>
            <rFont val="Calibri"/>
            <family val="2"/>
          </rPr>
          <t>QUALIFIER: This data point is an ESTIMATE produced by the UNESCO INSTITUTE FOR STATISTICS.</t>
        </r>
      </text>
    </comment>
    <comment ref="C158" authorId="0" shapeId="0" xr:uid="{00000000-0006-0000-0F00-000099000000}">
      <text>
        <r>
          <rPr>
            <sz val="10"/>
            <color rgb="FF333333"/>
            <rFont val="Calibri"/>
            <family val="2"/>
          </rPr>
          <t>QUALIFIER: This data point is a NATIONAL ESTIMATE.</t>
        </r>
      </text>
    </comment>
    <comment ref="D163" authorId="0" shapeId="0" xr:uid="{00000000-0006-0000-0F00-00009A000000}">
      <text>
        <r>
          <rPr>
            <sz val="10"/>
            <color rgb="FF333333"/>
            <rFont val="Calibri"/>
            <family val="2"/>
          </rPr>
          <t>QUALIFIER: This data point is an ESTIMATE produced by the UNESCO INSTITUTE FOR STATISTICS.</t>
        </r>
      </text>
    </comment>
    <comment ref="D164" authorId="0" shapeId="0" xr:uid="{00000000-0006-0000-0F00-00009B000000}">
      <text>
        <r>
          <rPr>
            <sz val="10"/>
            <color rgb="FF333333"/>
            <rFont val="Calibri"/>
            <family val="2"/>
          </rPr>
          <t>QUALIFIER: This data point is an ESTIMATE produced by the UNESCO INSTITUTE FOR STATISTICS.</t>
        </r>
      </text>
    </comment>
    <comment ref="E164" authorId="0" shapeId="0" xr:uid="{00000000-0006-0000-0F00-00009C000000}">
      <text>
        <r>
          <rPr>
            <sz val="10"/>
            <color rgb="FF333333"/>
            <rFont val="Calibri"/>
            <family val="2"/>
          </rPr>
          <t>QUALIFIER: This data point is an ESTIMATE produced by the UNESCO INSTITUTE FOR STATISTICS.</t>
        </r>
      </text>
    </comment>
    <comment ref="H168" authorId="0" shapeId="0" xr:uid="{00000000-0006-0000-0F00-00009D000000}">
      <text>
        <r>
          <rPr>
            <sz val="10"/>
            <color rgb="FF333333"/>
            <rFont val="Calibri"/>
            <family val="2"/>
          </rPr>
          <t>QUALIFIER: This data point is an ESTIMATE produced by the UNESCO INSTITUTE FOR STATISTICS.</t>
        </r>
      </text>
    </comment>
    <comment ref="F175" authorId="0" shapeId="0" xr:uid="{00000000-0006-0000-0F00-00009E000000}">
      <text>
        <r>
          <rPr>
            <sz val="10"/>
            <color rgb="FF333333"/>
            <rFont val="Calibri"/>
            <family val="2"/>
          </rPr>
          <t>QUALIFIER: This data point is an ESTIMATE produced by the UNESCO INSTITUTE FOR STATISTICS.</t>
        </r>
      </text>
    </comment>
    <comment ref="C177" authorId="0" shapeId="0" xr:uid="{00000000-0006-0000-0F00-00009F000000}">
      <text>
        <r>
          <rPr>
            <sz val="10"/>
            <color rgb="FF333333"/>
            <rFont val="Calibri"/>
            <family val="2"/>
          </rPr>
          <t>QUALIFIER: This data point is an ESTIMATE produced by the UNESCO INSTITUTE FOR STATISTICS.</t>
        </r>
      </text>
    </comment>
    <comment ref="F177" authorId="0" shapeId="0" xr:uid="{00000000-0006-0000-0F00-0000A0000000}">
      <text>
        <r>
          <rPr>
            <sz val="10"/>
            <color rgb="FF333333"/>
            <rFont val="Calibri"/>
            <family val="2"/>
          </rPr>
          <t>QUALIFIER: This data point is an ESTIMATE produced by the UNESCO INSTITUTE FOR STATISTICS.</t>
        </r>
      </text>
    </comment>
    <comment ref="D179" authorId="0" shapeId="0" xr:uid="{00000000-0006-0000-0F00-0000A1000000}">
      <text>
        <r>
          <rPr>
            <sz val="10"/>
            <color rgb="FF333333"/>
            <rFont val="Calibri"/>
            <family val="2"/>
          </rPr>
          <t>QUALIFIER: This data point is an ESTIMATE produced by the UNESCO INSTITUTE FOR STATISTICS.</t>
        </r>
      </text>
    </comment>
    <comment ref="H179" authorId="0" shapeId="0" xr:uid="{00000000-0006-0000-0F00-0000A2000000}">
      <text>
        <r>
          <rPr>
            <sz val="10"/>
            <color rgb="FF333333"/>
            <rFont val="Calibri"/>
            <family val="2"/>
          </rPr>
          <t>QUALIFIER: This data point is an ESTIMATE produced by the UNESCO INSTITUTE FOR STATISTICS.</t>
        </r>
      </text>
    </comment>
    <comment ref="I182" authorId="0" shapeId="0" xr:uid="{00000000-0006-0000-0F00-0000A3000000}">
      <text>
        <r>
          <rPr>
            <sz val="10"/>
            <color rgb="FF333333"/>
            <rFont val="Calibri"/>
            <family val="2"/>
          </rPr>
          <t>QUALIFIER: This data point is an ESTIMATE produced by the UNESCO INSTITUTE FOR STATISTICS.</t>
        </r>
      </text>
    </comment>
    <comment ref="E183" authorId="0" shapeId="0" xr:uid="{00000000-0006-0000-0F00-0000A4000000}">
      <text>
        <r>
          <rPr>
            <sz val="10"/>
            <color rgb="FF333333"/>
            <rFont val="Calibri"/>
            <family val="2"/>
          </rPr>
          <t>QUALIFIER: This data point is an ESTIMATE produced by the UNESCO INSTITUTE FOR STATISTICS.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C11" authorId="0" shapeId="0" xr:uid="{00000000-0006-0000-1000-000001000000}">
      <text>
        <r>
          <rPr>
            <sz val="10"/>
            <color rgb="FF333333"/>
            <rFont val="Calibri"/>
            <family val="2"/>
          </rPr>
          <t>QUALIFIER: This data point is an ESTIMATE produced by the UNESCO INSTITUTE FOR STATISTICS.</t>
        </r>
      </text>
    </comment>
    <comment ref="F17" authorId="0" shapeId="0" xr:uid="{00000000-0006-0000-1000-000002000000}">
      <text>
        <r>
          <rPr>
            <sz val="10"/>
            <color rgb="FF333333"/>
            <rFont val="Calibri"/>
            <family val="2"/>
          </rPr>
          <t>QUALIFIER: This data point is an ESTIMATE produced by the UNESCO INSTITUTE FOR STATISTICS.</t>
        </r>
      </text>
    </comment>
    <comment ref="G18" authorId="0" shapeId="0" xr:uid="{00000000-0006-0000-1000-000003000000}">
      <text>
        <r>
          <rPr>
            <sz val="10"/>
            <color rgb="FF333333"/>
            <rFont val="Calibri"/>
            <family val="2"/>
          </rPr>
          <t>QUALIFIER: This data point is an ESTIMATE produced by the UNESCO INSTITUTE FOR STATISTICS.</t>
        </r>
      </text>
    </comment>
    <comment ref="H18" authorId="0" shapeId="0" xr:uid="{00000000-0006-0000-1000-000004000000}">
      <text>
        <r>
          <rPr>
            <sz val="10"/>
            <color rgb="FF333333"/>
            <rFont val="Calibri"/>
            <family val="2"/>
          </rPr>
          <t>QUALIFIER: This data point is an ESTIMATE produced by the UNESCO INSTITUTE FOR STATISTICS.</t>
        </r>
      </text>
    </comment>
    <comment ref="J18" authorId="0" shapeId="0" xr:uid="{00000000-0006-0000-1000-000005000000}">
      <text>
        <r>
          <rPr>
            <sz val="10"/>
            <color rgb="FF333333"/>
            <rFont val="Calibri"/>
            <family val="2"/>
          </rPr>
          <t>QUALIFIER: This data point is an ESTIMATE produced by the UNESCO INSTITUTE FOR STATISTICS.</t>
        </r>
      </text>
    </comment>
    <comment ref="K18" authorId="0" shapeId="0" xr:uid="{00000000-0006-0000-1000-000006000000}">
      <text>
        <r>
          <rPr>
            <sz val="10"/>
            <color rgb="FF333333"/>
            <rFont val="Calibri"/>
            <family val="2"/>
          </rPr>
          <t>QUALIFIER: This data point is an ESTIMATE produced by the UNESCO INSTITUTE FOR STATISTICS.</t>
        </r>
      </text>
    </comment>
    <comment ref="L18" authorId="0" shapeId="0" xr:uid="{00000000-0006-0000-1000-000007000000}">
      <text>
        <r>
          <rPr>
            <sz val="10"/>
            <color rgb="FF333333"/>
            <rFont val="Calibri"/>
            <family val="2"/>
          </rPr>
          <t>QUALIFIER: This data point is an ESTIMATE produced by the UNESCO INSTITUTE FOR STATISTICS.</t>
        </r>
      </text>
    </comment>
    <comment ref="E23" authorId="0" shapeId="0" xr:uid="{00000000-0006-0000-1000-000008000000}">
      <text>
        <r>
          <rPr>
            <sz val="10"/>
            <color rgb="FF333333"/>
            <rFont val="Calibri"/>
            <family val="2"/>
          </rPr>
          <t>QUALIFIER: This data point is an ESTIMATE produced by the UNESCO INSTITUTE FOR STATISTICS.</t>
        </r>
      </text>
    </comment>
    <comment ref="F23" authorId="0" shapeId="0" xr:uid="{00000000-0006-0000-1000-000009000000}">
      <text>
        <r>
          <rPr>
            <sz val="10"/>
            <color rgb="FF333333"/>
            <rFont val="Calibri"/>
            <family val="2"/>
          </rPr>
          <t>QUALIFIER: This data point is an ESTIMATE produced by the UNESCO INSTITUTE FOR STATISTICS.</t>
        </r>
      </text>
    </comment>
    <comment ref="G23" authorId="0" shapeId="0" xr:uid="{00000000-0006-0000-1000-00000A000000}">
      <text>
        <r>
          <rPr>
            <sz val="10"/>
            <color rgb="FF333333"/>
            <rFont val="Calibri"/>
            <family val="2"/>
          </rPr>
          <t>QUALIFIER: This data point is an ESTIMATE produced by the UNESCO INSTITUTE FOR STATISTICS.</t>
        </r>
      </text>
    </comment>
    <comment ref="H23" authorId="0" shapeId="0" xr:uid="{00000000-0006-0000-1000-00000B000000}">
      <text>
        <r>
          <rPr>
            <sz val="10"/>
            <color rgb="FF333333"/>
            <rFont val="Calibri"/>
            <family val="2"/>
          </rPr>
          <t>QUALIFIER: This data point is an ESTIMATE produced by the UNESCO INSTITUTE FOR STATISTICS.</t>
        </r>
      </text>
    </comment>
    <comment ref="I23" authorId="0" shapeId="0" xr:uid="{00000000-0006-0000-1000-00000C000000}">
      <text>
        <r>
          <rPr>
            <sz val="10"/>
            <color rgb="FF333333"/>
            <rFont val="Calibri"/>
            <family val="2"/>
          </rPr>
          <t>QUALIFIER: This data point is an ESTIMATE produced by the UNESCO INSTITUTE FOR STATISTICS.</t>
        </r>
      </text>
    </comment>
    <comment ref="J23" authorId="0" shapeId="0" xr:uid="{00000000-0006-0000-1000-00000D000000}">
      <text>
        <r>
          <rPr>
            <sz val="10"/>
            <color rgb="FF333333"/>
            <rFont val="Calibri"/>
            <family val="2"/>
          </rPr>
          <t>QUALIFIER: This data point is an ESTIMATE produced by the UNESCO INSTITUTE FOR STATISTICS.</t>
        </r>
      </text>
    </comment>
    <comment ref="K23" authorId="0" shapeId="0" xr:uid="{00000000-0006-0000-1000-00000E000000}">
      <text>
        <r>
          <rPr>
            <sz val="10"/>
            <color rgb="FF333333"/>
            <rFont val="Calibri"/>
            <family val="2"/>
          </rPr>
          <t>QUALIFIER: This data point is an ESTIMATE produced by the UNESCO INSTITUTE FOR STATISTICS.</t>
        </r>
      </text>
    </comment>
    <comment ref="L23" authorId="0" shapeId="0" xr:uid="{00000000-0006-0000-1000-00000F000000}">
      <text>
        <r>
          <rPr>
            <sz val="10"/>
            <color rgb="FF333333"/>
            <rFont val="Calibri"/>
            <family val="2"/>
          </rPr>
          <t>QUALIFIER: This data point is an ESTIMATE produced by the UNESCO INSTITUTE FOR STATISTICS.</t>
        </r>
      </text>
    </comment>
    <comment ref="G25" authorId="0" shapeId="0" xr:uid="{00000000-0006-0000-1000-000010000000}">
      <text>
        <r>
          <rPr>
            <sz val="10"/>
            <color rgb="FF333333"/>
            <rFont val="Calibri"/>
            <family val="2"/>
          </rPr>
          <t>QUALIFIER: This data point is an ESTIMATE produced by the UNESCO INSTITUTE FOR STATISTICS.</t>
        </r>
      </text>
    </comment>
    <comment ref="K25" authorId="0" shapeId="0" xr:uid="{00000000-0006-0000-1000-000011000000}">
      <text>
        <r>
          <rPr>
            <sz val="10"/>
            <color rgb="FF333333"/>
            <rFont val="Calibri"/>
            <family val="2"/>
          </rPr>
          <t>QUALIFIER: This data point is an ESTIMATE produced by the UNESCO INSTITUTE FOR STATISTICS.</t>
        </r>
      </text>
    </comment>
    <comment ref="G33" authorId="0" shapeId="0" xr:uid="{00000000-0006-0000-1000-000012000000}">
      <text>
        <r>
          <rPr>
            <sz val="10"/>
            <color rgb="FF333333"/>
            <rFont val="Calibri"/>
            <family val="2"/>
          </rPr>
          <t>QUALIFIER: This data point is an ESTIMATE produced by the UNESCO INSTITUTE FOR STATISTICS.</t>
        </r>
      </text>
    </comment>
    <comment ref="C36" authorId="0" shapeId="0" xr:uid="{00000000-0006-0000-1000-000013000000}">
      <text>
        <r>
          <rPr>
            <sz val="10"/>
            <color rgb="FF333333"/>
            <rFont val="Calibri"/>
            <family val="2"/>
          </rPr>
          <t>QUALIFIER: This data point is an ESTIMATE produced by the UNESCO INSTITUTE FOR STATISTICS.</t>
        </r>
      </text>
    </comment>
    <comment ref="D36" authorId="0" shapeId="0" xr:uid="{00000000-0006-0000-1000-000014000000}">
      <text>
        <r>
          <rPr>
            <sz val="10"/>
            <color rgb="FF333333"/>
            <rFont val="Calibri"/>
            <family val="2"/>
          </rPr>
          <t>QUALIFIER: This data point is an ESTIMATE produced by the UNESCO INSTITUTE FOR STATISTICS.</t>
        </r>
      </text>
    </comment>
    <comment ref="C46" authorId="0" shapeId="0" xr:uid="{00000000-0006-0000-1000-000015000000}">
      <text>
        <r>
          <rPr>
            <sz val="10"/>
            <color rgb="FF333333"/>
            <rFont val="Calibri"/>
            <family val="2"/>
          </rPr>
          <t>QUALIFIER: This data point is a NATIONAL ESTIMATE.</t>
        </r>
      </text>
    </comment>
    <comment ref="D46" authorId="0" shapeId="0" xr:uid="{00000000-0006-0000-1000-000016000000}">
      <text>
        <r>
          <rPr>
            <sz val="10"/>
            <color rgb="FF333333"/>
            <rFont val="Calibri"/>
            <family val="2"/>
          </rPr>
          <t>QUALIFIER: This data point is a NATIONAL ESTIMATE.</t>
        </r>
      </text>
    </comment>
    <comment ref="E46" authorId="0" shapeId="0" xr:uid="{00000000-0006-0000-1000-000017000000}">
      <text>
        <r>
          <rPr>
            <sz val="10"/>
            <color rgb="FF333333"/>
            <rFont val="Calibri"/>
            <family val="2"/>
          </rPr>
          <t>QUALIFIER: This data point is a NATIONAL ESTIMATE.</t>
        </r>
      </text>
    </comment>
    <comment ref="F46" authorId="0" shapeId="0" xr:uid="{00000000-0006-0000-1000-000018000000}">
      <text>
        <r>
          <rPr>
            <sz val="10"/>
            <color rgb="FF333333"/>
            <rFont val="Calibri"/>
            <family val="2"/>
          </rPr>
          <t>QUALIFIER: This data point is a NATIONAL ESTIMATE.</t>
        </r>
      </text>
    </comment>
    <comment ref="G46" authorId="0" shapeId="0" xr:uid="{00000000-0006-0000-1000-000019000000}">
      <text>
        <r>
          <rPr>
            <sz val="10"/>
            <color rgb="FF333333"/>
            <rFont val="Calibri"/>
            <family val="2"/>
          </rPr>
          <t>QUALIFIER: This data point is a NATIONAL ESTIMATE.</t>
        </r>
      </text>
    </comment>
    <comment ref="H46" authorId="0" shapeId="0" xr:uid="{00000000-0006-0000-1000-00001A000000}">
      <text>
        <r>
          <rPr>
            <sz val="10"/>
            <color rgb="FF333333"/>
            <rFont val="Calibri"/>
            <family val="2"/>
          </rPr>
          <t>QUALIFIER: This data point is a NATIONAL ESTIMATE.</t>
        </r>
      </text>
    </comment>
    <comment ref="I46" authorId="0" shapeId="0" xr:uid="{00000000-0006-0000-1000-00001B000000}">
      <text>
        <r>
          <rPr>
            <sz val="10"/>
            <color rgb="FF333333"/>
            <rFont val="Calibri"/>
            <family val="2"/>
          </rPr>
          <t>QUALIFIER: This data point is a NATIONAL ESTIMATE.</t>
        </r>
      </text>
    </comment>
    <comment ref="J46" authorId="0" shapeId="0" xr:uid="{00000000-0006-0000-1000-00001C000000}">
      <text>
        <r>
          <rPr>
            <sz val="10"/>
            <color rgb="FF333333"/>
            <rFont val="Calibri"/>
            <family val="2"/>
          </rPr>
          <t>QUALIFIER: This data point is a NATIONAL ESTIMATE.</t>
        </r>
      </text>
    </comment>
    <comment ref="K46" authorId="0" shapeId="0" xr:uid="{00000000-0006-0000-1000-00001D000000}">
      <text>
        <r>
          <rPr>
            <sz val="10"/>
            <color rgb="FF333333"/>
            <rFont val="Calibri"/>
            <family val="2"/>
          </rPr>
          <t>QUALIFIER: This data point is a NATIONAL ESTIMATE.</t>
        </r>
      </text>
    </comment>
    <comment ref="F49" authorId="0" shapeId="0" xr:uid="{00000000-0006-0000-1000-00001E000000}">
      <text>
        <r>
          <rPr>
            <sz val="10"/>
            <color rgb="FF333333"/>
            <rFont val="Calibri"/>
            <family val="2"/>
          </rPr>
          <t>QUALIFIER: This data point is an ESTIMATE produced by the UNESCO INSTITUTE FOR STATISTICS.</t>
        </r>
      </text>
    </comment>
    <comment ref="C50" authorId="0" shapeId="0" xr:uid="{00000000-0006-0000-1000-00001F000000}">
      <text>
        <r>
          <rPr>
            <sz val="10"/>
            <color rgb="FF333333"/>
            <rFont val="Calibri"/>
            <family val="2"/>
          </rPr>
          <t>MAGNITUDE: The value will be 0. This data point is NOT APPLICABLE for the submitting nation.</t>
        </r>
      </text>
    </comment>
    <comment ref="D50" authorId="0" shapeId="0" xr:uid="{00000000-0006-0000-1000-000020000000}">
      <text>
        <r>
          <rPr>
            <sz val="10"/>
            <color rgb="FF333333"/>
            <rFont val="Calibri"/>
            <family val="2"/>
          </rPr>
          <t>MAGNITUDE: The value will be 0. This data point is NOT APPLICABLE for the submitting nation.</t>
        </r>
      </text>
    </comment>
    <comment ref="E50" authorId="0" shapeId="0" xr:uid="{00000000-0006-0000-1000-000021000000}">
      <text>
        <r>
          <rPr>
            <sz val="10"/>
            <color rgb="FF333333"/>
            <rFont val="Calibri"/>
            <family val="2"/>
          </rPr>
          <t>MAGNITUDE: The value will be 0. This data point is NOT APPLICABLE for the submitting nation.</t>
        </r>
      </text>
    </comment>
    <comment ref="F50" authorId="0" shapeId="0" xr:uid="{00000000-0006-0000-1000-000022000000}">
      <text>
        <r>
          <rPr>
            <sz val="10"/>
            <color rgb="FF333333"/>
            <rFont val="Calibri"/>
            <family val="2"/>
          </rPr>
          <t>MAGNITUDE: The value will be 0. This data point is NOT APPLICABLE for the submitting nation.</t>
        </r>
      </text>
    </comment>
    <comment ref="G50" authorId="0" shapeId="0" xr:uid="{00000000-0006-0000-1000-000023000000}">
      <text>
        <r>
          <rPr>
            <sz val="10"/>
            <color rgb="FF333333"/>
            <rFont val="Calibri"/>
            <family val="2"/>
          </rPr>
          <t>MAGNITUDE: The value will be 0. This data point is NOT APPLICABLE for the submitting nation.</t>
        </r>
      </text>
    </comment>
    <comment ref="H50" authorId="0" shapeId="0" xr:uid="{00000000-0006-0000-1000-000024000000}">
      <text>
        <r>
          <rPr>
            <sz val="10"/>
            <color rgb="FF333333"/>
            <rFont val="Calibri"/>
            <family val="2"/>
          </rPr>
          <t>MAGNITUDE: The value will be 0. This data point is NOT APPLICABLE for the submitting nation.</t>
        </r>
      </text>
    </comment>
    <comment ref="I50" authorId="0" shapeId="0" xr:uid="{00000000-0006-0000-1000-000025000000}">
      <text>
        <r>
          <rPr>
            <sz val="10"/>
            <color rgb="FF333333"/>
            <rFont val="Calibri"/>
            <family val="2"/>
          </rPr>
          <t>MAGNITUDE: The value will be 0. This data point is NOT APPLICABLE for the submitting nation.</t>
        </r>
      </text>
    </comment>
    <comment ref="J50" authorId="0" shapeId="0" xr:uid="{00000000-0006-0000-1000-000026000000}">
      <text>
        <r>
          <rPr>
            <sz val="10"/>
            <color rgb="FF333333"/>
            <rFont val="Calibri"/>
            <family val="2"/>
          </rPr>
          <t>MAGNITUDE: The value will be 0. This data point is NOT APPLICABLE for the submitting nation.</t>
        </r>
      </text>
    </comment>
    <comment ref="K50" authorId="0" shapeId="0" xr:uid="{00000000-0006-0000-1000-000027000000}">
      <text>
        <r>
          <rPr>
            <sz val="10"/>
            <color rgb="FF333333"/>
            <rFont val="Calibri"/>
            <family val="2"/>
          </rPr>
          <t>MAGNITUDE: The value will be 0. This data point is NOT APPLICABLE for the submitting nation.</t>
        </r>
      </text>
    </comment>
    <comment ref="L50" authorId="0" shapeId="0" xr:uid="{00000000-0006-0000-1000-000028000000}">
      <text>
        <r>
          <rPr>
            <sz val="10"/>
            <color rgb="FF333333"/>
            <rFont val="Calibri"/>
            <family val="2"/>
          </rPr>
          <t>MAGNITUDE: The value will be 0. This data point is NOT APPLICABLE for the submitting nation.</t>
        </r>
      </text>
    </comment>
    <comment ref="M50" authorId="0" shapeId="0" xr:uid="{00000000-0006-0000-1000-000029000000}">
      <text>
        <r>
          <rPr>
            <sz val="10"/>
            <color rgb="FF333333"/>
            <rFont val="Calibri"/>
            <family val="2"/>
          </rPr>
          <t>MAGNITUDE: The value will be 0. This data point is NOT APPLICABLE for the submitting nation.</t>
        </r>
      </text>
    </comment>
    <comment ref="D53" authorId="0" shapeId="0" xr:uid="{00000000-0006-0000-1000-00002A000000}">
      <text>
        <r>
          <rPr>
            <sz val="10"/>
            <color rgb="FF333333"/>
            <rFont val="Calibri"/>
            <family val="2"/>
          </rPr>
          <t>QUALIFIER: This data point is a NATIONAL ESTIMATE.</t>
        </r>
      </text>
    </comment>
    <comment ref="E53" authorId="0" shapeId="0" xr:uid="{00000000-0006-0000-1000-00002B000000}">
      <text>
        <r>
          <rPr>
            <sz val="10"/>
            <color rgb="FF333333"/>
            <rFont val="Calibri"/>
            <family val="2"/>
          </rPr>
          <t>QUALIFIER: This data point is a NATIONAL ESTIMATE.</t>
        </r>
      </text>
    </comment>
    <comment ref="F53" authorId="0" shapeId="0" xr:uid="{00000000-0006-0000-1000-00002C000000}">
      <text>
        <r>
          <rPr>
            <sz val="10"/>
            <color rgb="FF333333"/>
            <rFont val="Calibri"/>
            <family val="2"/>
          </rPr>
          <t>QUALIFIER: This data point is a NATIONAL ESTIMATE.</t>
        </r>
      </text>
    </comment>
    <comment ref="G53" authorId="0" shapeId="0" xr:uid="{00000000-0006-0000-1000-00002D000000}">
      <text>
        <r>
          <rPr>
            <sz val="10"/>
            <color rgb="FF333333"/>
            <rFont val="Calibri"/>
            <family val="2"/>
          </rPr>
          <t>QUALIFIER: This data point is a NATIONAL ESTIMATE.</t>
        </r>
      </text>
    </comment>
    <comment ref="H53" authorId="0" shapeId="0" xr:uid="{00000000-0006-0000-1000-00002E000000}">
      <text>
        <r>
          <rPr>
            <sz val="10"/>
            <color rgb="FF333333"/>
            <rFont val="Calibri"/>
            <family val="2"/>
          </rPr>
          <t>QUALIFIER: This data point is a NATIONAL ESTIMATE.</t>
        </r>
      </text>
    </comment>
    <comment ref="I53" authorId="0" shapeId="0" xr:uid="{00000000-0006-0000-1000-00002F000000}">
      <text>
        <r>
          <rPr>
            <sz val="10"/>
            <color rgb="FF333333"/>
            <rFont val="Calibri"/>
            <family val="2"/>
          </rPr>
          <t>QUALIFIER: This data point is a NATIONAL ESTIMATE.</t>
        </r>
      </text>
    </comment>
    <comment ref="J53" authorId="0" shapeId="0" xr:uid="{00000000-0006-0000-1000-000030000000}">
      <text>
        <r>
          <rPr>
            <sz val="10"/>
            <color rgb="FF333333"/>
            <rFont val="Calibri"/>
            <family val="2"/>
          </rPr>
          <t>QUALIFIER: This data point is a NATIONAL ESTIMATE.</t>
        </r>
      </text>
    </comment>
    <comment ref="K53" authorId="0" shapeId="0" xr:uid="{00000000-0006-0000-1000-000031000000}">
      <text>
        <r>
          <rPr>
            <sz val="10"/>
            <color rgb="FF333333"/>
            <rFont val="Calibri"/>
            <family val="2"/>
          </rPr>
          <t>QUALIFIER: This data point is a NATIONAL ESTIMATE.</t>
        </r>
      </text>
    </comment>
    <comment ref="C55" authorId="0" shapeId="0" xr:uid="{00000000-0006-0000-1000-000032000000}">
      <text>
        <r>
          <rPr>
            <sz val="10"/>
            <color rgb="FF333333"/>
            <rFont val="Calibri"/>
            <family val="2"/>
          </rPr>
          <t>QUALIFIER: This data point is a NATIONAL ESTIMATE.</t>
        </r>
      </text>
    </comment>
    <comment ref="D55" authorId="0" shapeId="0" xr:uid="{00000000-0006-0000-1000-000033000000}">
      <text>
        <r>
          <rPr>
            <sz val="10"/>
            <color rgb="FF333333"/>
            <rFont val="Calibri"/>
            <family val="2"/>
          </rPr>
          <t>QUALIFIER: This data point is a NATIONAL ESTIMATE.</t>
        </r>
      </text>
    </comment>
    <comment ref="E55" authorId="0" shapeId="0" xr:uid="{00000000-0006-0000-1000-000034000000}">
      <text>
        <r>
          <rPr>
            <sz val="10"/>
            <color rgb="FF333333"/>
            <rFont val="Calibri"/>
            <family val="2"/>
          </rPr>
          <t>QUALIFIER: This data point is a NATIONAL ESTIMATE.</t>
        </r>
      </text>
    </comment>
    <comment ref="F55" authorId="0" shapeId="0" xr:uid="{00000000-0006-0000-1000-000035000000}">
      <text>
        <r>
          <rPr>
            <sz val="10"/>
            <color rgb="FF333333"/>
            <rFont val="Calibri"/>
            <family val="2"/>
          </rPr>
          <t>QUALIFIER: This data point is a NATIONAL ESTIMATE.</t>
        </r>
      </text>
    </comment>
    <comment ref="G55" authorId="0" shapeId="0" xr:uid="{00000000-0006-0000-1000-000036000000}">
      <text>
        <r>
          <rPr>
            <sz val="10"/>
            <color rgb="FF333333"/>
            <rFont val="Calibri"/>
            <family val="2"/>
          </rPr>
          <t>QUALIFIER: This data point is a NATIONAL ESTIMATE.</t>
        </r>
      </text>
    </comment>
    <comment ref="H55" authorId="0" shapeId="0" xr:uid="{00000000-0006-0000-1000-000037000000}">
      <text>
        <r>
          <rPr>
            <sz val="10"/>
            <color rgb="FF333333"/>
            <rFont val="Calibri"/>
            <family val="2"/>
          </rPr>
          <t>QUALIFIER: This data point is a NATIONAL ESTIMATE.</t>
        </r>
      </text>
    </comment>
    <comment ref="I55" authorId="0" shapeId="0" xr:uid="{00000000-0006-0000-1000-000038000000}">
      <text>
        <r>
          <rPr>
            <sz val="10"/>
            <color rgb="FF333333"/>
            <rFont val="Calibri"/>
            <family val="2"/>
          </rPr>
          <t>QUALIFIER: This data point is a NATIONAL ESTIMATE.</t>
        </r>
      </text>
    </comment>
    <comment ref="J55" authorId="0" shapeId="0" xr:uid="{00000000-0006-0000-1000-000039000000}">
      <text>
        <r>
          <rPr>
            <sz val="10"/>
            <color rgb="FF333333"/>
            <rFont val="Calibri"/>
            <family val="2"/>
          </rPr>
          <t>QUALIFIER: This data point is a NATIONAL ESTIMATE.</t>
        </r>
      </text>
    </comment>
    <comment ref="K55" authorId="0" shapeId="0" xr:uid="{00000000-0006-0000-1000-00003A000000}">
      <text>
        <r>
          <rPr>
            <sz val="10"/>
            <color rgb="FF333333"/>
            <rFont val="Calibri"/>
            <family val="2"/>
          </rPr>
          <t>QUALIFIER: This data point is a NATIONAL ESTIMATE.</t>
        </r>
      </text>
    </comment>
    <comment ref="C56" authorId="0" shapeId="0" xr:uid="{00000000-0006-0000-1000-00003B000000}">
      <text>
        <r>
          <rPr>
            <sz val="10"/>
            <color rgb="FF333333"/>
            <rFont val="Calibri"/>
            <family val="2"/>
          </rPr>
          <t>QUALIFIER: This data point is a NATIONAL ESTIMATE.</t>
        </r>
      </text>
    </comment>
    <comment ref="D56" authorId="0" shapeId="0" xr:uid="{00000000-0006-0000-1000-00003C000000}">
      <text>
        <r>
          <rPr>
            <sz val="10"/>
            <color rgb="FF333333"/>
            <rFont val="Calibri"/>
            <family val="2"/>
          </rPr>
          <t>QUALIFIER: This data point is a NATIONAL ESTIMATE.</t>
        </r>
      </text>
    </comment>
    <comment ref="E56" authorId="0" shapeId="0" xr:uid="{00000000-0006-0000-1000-00003D000000}">
      <text>
        <r>
          <rPr>
            <sz val="10"/>
            <color rgb="FF333333"/>
            <rFont val="Calibri"/>
            <family val="2"/>
          </rPr>
          <t>QUALIFIER: This data point is a NATIONAL ESTIMATE.</t>
        </r>
      </text>
    </comment>
    <comment ref="G56" authorId="0" shapeId="0" xr:uid="{00000000-0006-0000-1000-00003E000000}">
      <text>
        <r>
          <rPr>
            <sz val="10"/>
            <color rgb="FF333333"/>
            <rFont val="Calibri"/>
            <family val="2"/>
          </rPr>
          <t>QUALIFIER: This data point is a NATIONAL ESTIMATE.</t>
        </r>
      </text>
    </comment>
    <comment ref="H56" authorId="0" shapeId="0" xr:uid="{00000000-0006-0000-1000-00003F000000}">
      <text>
        <r>
          <rPr>
            <sz val="10"/>
            <color rgb="FF333333"/>
            <rFont val="Calibri"/>
            <family val="2"/>
          </rPr>
          <t>QUALIFIER: This data point is a NATIONAL ESTIMATE.</t>
        </r>
      </text>
    </comment>
    <comment ref="I56" authorId="0" shapeId="0" xr:uid="{00000000-0006-0000-1000-000040000000}">
      <text>
        <r>
          <rPr>
            <sz val="10"/>
            <color rgb="FF333333"/>
            <rFont val="Calibri"/>
            <family val="2"/>
          </rPr>
          <t>QUALIFIER: This data point is a NATIONAL ESTIMATE.</t>
        </r>
      </text>
    </comment>
    <comment ref="C57" authorId="0" shapeId="0" xr:uid="{00000000-0006-0000-1000-000041000000}">
      <text>
        <r>
          <rPr>
            <sz val="10"/>
            <color rgb="FF333333"/>
            <rFont val="Calibri"/>
            <family val="2"/>
          </rPr>
          <t>QUALIFIER: This data point is a NATIONAL ESTIMATE.</t>
        </r>
      </text>
    </comment>
    <comment ref="D57" authorId="0" shapeId="0" xr:uid="{00000000-0006-0000-1000-000042000000}">
      <text>
        <r>
          <rPr>
            <sz val="10"/>
            <color rgb="FF333333"/>
            <rFont val="Calibri"/>
            <family val="2"/>
          </rPr>
          <t>QUALIFIER: This data point is a NATIONAL ESTIMATE.</t>
        </r>
      </text>
    </comment>
    <comment ref="E57" authorId="0" shapeId="0" xr:uid="{00000000-0006-0000-1000-000043000000}">
      <text>
        <r>
          <rPr>
            <sz val="10"/>
            <color rgb="FF333333"/>
            <rFont val="Calibri"/>
            <family val="2"/>
          </rPr>
          <t>QUALIFIER: This data point is a NATIONAL ESTIMATE.</t>
        </r>
      </text>
    </comment>
    <comment ref="F57" authorId="0" shapeId="0" xr:uid="{00000000-0006-0000-1000-000044000000}">
      <text>
        <r>
          <rPr>
            <sz val="10"/>
            <color rgb="FF333333"/>
            <rFont val="Calibri"/>
            <family val="2"/>
          </rPr>
          <t>QUALIFIER: This data point is a NATIONAL ESTIMATE.</t>
        </r>
      </text>
    </comment>
    <comment ref="G57" authorId="0" shapeId="0" xr:uid="{00000000-0006-0000-1000-000045000000}">
      <text>
        <r>
          <rPr>
            <sz val="10"/>
            <color rgb="FF333333"/>
            <rFont val="Calibri"/>
            <family val="2"/>
          </rPr>
          <t>QUALIFIER: This data point is a NATIONAL ESTIMATE.</t>
        </r>
      </text>
    </comment>
    <comment ref="H57" authorId="0" shapeId="0" xr:uid="{00000000-0006-0000-1000-000046000000}">
      <text>
        <r>
          <rPr>
            <sz val="10"/>
            <color rgb="FF333333"/>
            <rFont val="Calibri"/>
            <family val="2"/>
          </rPr>
          <t>QUALIFIER: This data point is a NATIONAL ESTIMATE.</t>
        </r>
      </text>
    </comment>
    <comment ref="I57" authorId="0" shapeId="0" xr:uid="{00000000-0006-0000-1000-000047000000}">
      <text>
        <r>
          <rPr>
            <sz val="10"/>
            <color rgb="FF333333"/>
            <rFont val="Calibri"/>
            <family val="2"/>
          </rPr>
          <t>QUALIFIER: This data point is a NATIONAL ESTIMATE.</t>
        </r>
      </text>
    </comment>
    <comment ref="J57" authorId="0" shapeId="0" xr:uid="{00000000-0006-0000-1000-000048000000}">
      <text>
        <r>
          <rPr>
            <sz val="10"/>
            <color rgb="FF333333"/>
            <rFont val="Calibri"/>
            <family val="2"/>
          </rPr>
          <t>QUALIFIER: This data point is a NATIONAL ESTIMATE.</t>
        </r>
      </text>
    </comment>
    <comment ref="K57" authorId="0" shapeId="0" xr:uid="{00000000-0006-0000-1000-000049000000}">
      <text>
        <r>
          <rPr>
            <sz val="10"/>
            <color rgb="FF333333"/>
            <rFont val="Calibri"/>
            <family val="2"/>
          </rPr>
          <t>QUALIFIER: This data point is a NATIONAL ESTIMATE.</t>
        </r>
      </text>
    </comment>
    <comment ref="C66" authorId="0" shapeId="0" xr:uid="{00000000-0006-0000-1000-00004A000000}">
      <text>
        <r>
          <rPr>
            <sz val="10"/>
            <color rgb="FF333333"/>
            <rFont val="Calibri"/>
            <family val="2"/>
          </rPr>
          <t>QUALIFIER: This data point is a NATIONAL ESTIMATE.</t>
        </r>
      </text>
    </comment>
    <comment ref="D66" authorId="0" shapeId="0" xr:uid="{00000000-0006-0000-1000-00004B000000}">
      <text>
        <r>
          <rPr>
            <sz val="10"/>
            <color rgb="FF333333"/>
            <rFont val="Calibri"/>
            <family val="2"/>
          </rPr>
          <t>QUALIFIER: This data point is a NATIONAL ESTIMATE.</t>
        </r>
      </text>
    </comment>
    <comment ref="E66" authorId="0" shapeId="0" xr:uid="{00000000-0006-0000-1000-00004C000000}">
      <text>
        <r>
          <rPr>
            <sz val="10"/>
            <color rgb="FF333333"/>
            <rFont val="Calibri"/>
            <family val="2"/>
          </rPr>
          <t>QUALIFIER: This data point is a NATIONAL ESTIMATE.</t>
        </r>
      </text>
    </comment>
    <comment ref="F66" authorId="0" shapeId="0" xr:uid="{00000000-0006-0000-1000-00004D000000}">
      <text>
        <r>
          <rPr>
            <sz val="10"/>
            <color rgb="FF333333"/>
            <rFont val="Calibri"/>
            <family val="2"/>
          </rPr>
          <t>QUALIFIER: This data point is a NATIONAL ESTIMATE.</t>
        </r>
      </text>
    </comment>
    <comment ref="G66" authorId="0" shapeId="0" xr:uid="{00000000-0006-0000-1000-00004E000000}">
      <text>
        <r>
          <rPr>
            <sz val="10"/>
            <color rgb="FF333333"/>
            <rFont val="Calibri"/>
            <family val="2"/>
          </rPr>
          <t>QUALIFIER: This data point is a NATIONAL ESTIMATE.</t>
        </r>
      </text>
    </comment>
    <comment ref="H66" authorId="0" shapeId="0" xr:uid="{00000000-0006-0000-1000-00004F000000}">
      <text>
        <r>
          <rPr>
            <sz val="10"/>
            <color rgb="FF333333"/>
            <rFont val="Calibri"/>
            <family val="2"/>
          </rPr>
          <t>QUALIFIER: This data point is a NATIONAL ESTIMATE.</t>
        </r>
      </text>
    </comment>
    <comment ref="I66" authorId="0" shapeId="0" xr:uid="{00000000-0006-0000-1000-000050000000}">
      <text>
        <r>
          <rPr>
            <sz val="10"/>
            <color rgb="FF333333"/>
            <rFont val="Calibri"/>
            <family val="2"/>
          </rPr>
          <t>QUALIFIER: This data point is a NATIONAL ESTIMATE.</t>
        </r>
      </text>
    </comment>
    <comment ref="J66" authorId="0" shapeId="0" xr:uid="{00000000-0006-0000-1000-000051000000}">
      <text>
        <r>
          <rPr>
            <sz val="10"/>
            <color rgb="FF333333"/>
            <rFont val="Calibri"/>
            <family val="2"/>
          </rPr>
          <t>QUALIFIER: This data point is a NATIONAL ESTIMATE.</t>
        </r>
      </text>
    </comment>
    <comment ref="K66" authorId="0" shapeId="0" xr:uid="{00000000-0006-0000-1000-000052000000}">
      <text>
        <r>
          <rPr>
            <sz val="10"/>
            <color rgb="FF333333"/>
            <rFont val="Calibri"/>
            <family val="2"/>
          </rPr>
          <t>QUALIFIER: This data point is a NATIONAL ESTIMATE.</t>
        </r>
      </text>
    </comment>
    <comment ref="L66" authorId="0" shapeId="0" xr:uid="{00000000-0006-0000-1000-000053000000}">
      <text>
        <r>
          <rPr>
            <sz val="10"/>
            <color rgb="FF333333"/>
            <rFont val="Calibri"/>
            <family val="2"/>
          </rPr>
          <t>QUALIFIER: This data point is a NATIONAL ESTIMATE.</t>
        </r>
      </text>
    </comment>
    <comment ref="K69" authorId="0" shapeId="0" xr:uid="{00000000-0006-0000-1000-000054000000}">
      <text>
        <r>
          <rPr>
            <sz val="10"/>
            <color rgb="FF333333"/>
            <rFont val="Calibri"/>
            <family val="2"/>
          </rPr>
          <t>QUALIFIER: This data point is an ESTIMATE produced by the UNESCO INSTITUTE FOR STATISTICS.</t>
        </r>
      </text>
    </comment>
    <comment ref="F70" authorId="0" shapeId="0" xr:uid="{00000000-0006-0000-1000-000055000000}">
      <text>
        <r>
          <rPr>
            <sz val="10"/>
            <color rgb="FF333333"/>
            <rFont val="Calibri"/>
            <family val="2"/>
          </rPr>
          <t>QUALIFIER: This data point is a NATIONAL ESTIMATE.</t>
        </r>
      </text>
    </comment>
    <comment ref="G70" authorId="0" shapeId="0" xr:uid="{00000000-0006-0000-1000-000056000000}">
      <text>
        <r>
          <rPr>
            <sz val="10"/>
            <color rgb="FF333333"/>
            <rFont val="Calibri"/>
            <family val="2"/>
          </rPr>
          <t>QUALIFIER: This data point is a NATIONAL ESTIMATE.</t>
        </r>
      </text>
    </comment>
    <comment ref="H70" authorId="0" shapeId="0" xr:uid="{00000000-0006-0000-1000-000057000000}">
      <text>
        <r>
          <rPr>
            <sz val="10"/>
            <color rgb="FF333333"/>
            <rFont val="Calibri"/>
            <family val="2"/>
          </rPr>
          <t>QUALIFIER: This data point is a NATIONAL ESTIMATE.</t>
        </r>
      </text>
    </comment>
    <comment ref="I70" authorId="0" shapeId="0" xr:uid="{00000000-0006-0000-1000-000058000000}">
      <text>
        <r>
          <rPr>
            <sz val="10"/>
            <color rgb="FF333333"/>
            <rFont val="Calibri"/>
            <family val="2"/>
          </rPr>
          <t>QUALIFIER: This data point is a NATIONAL ESTIMATE.</t>
        </r>
      </text>
    </comment>
    <comment ref="J70" authorId="0" shapeId="0" xr:uid="{00000000-0006-0000-1000-000059000000}">
      <text>
        <r>
          <rPr>
            <sz val="10"/>
            <color rgb="FF333333"/>
            <rFont val="Calibri"/>
            <family val="2"/>
          </rPr>
          <t>QUALIFIER: This data point is a NATIONAL ESTIMATE.</t>
        </r>
      </text>
    </comment>
    <comment ref="K70" authorId="0" shapeId="0" xr:uid="{00000000-0006-0000-1000-00005A000000}">
      <text>
        <r>
          <rPr>
            <sz val="10"/>
            <color rgb="FF333333"/>
            <rFont val="Calibri"/>
            <family val="2"/>
          </rPr>
          <t>QUALIFIER: This data point is a NATIONAL ESTIMATE.</t>
        </r>
      </text>
    </comment>
    <comment ref="L70" authorId="0" shapeId="0" xr:uid="{00000000-0006-0000-1000-00005B000000}">
      <text>
        <r>
          <rPr>
            <sz val="10"/>
            <color rgb="FF333333"/>
            <rFont val="Calibri"/>
            <family val="2"/>
          </rPr>
          <t>QUALIFIER: This data point is a NATIONAL ESTIMATE.</t>
        </r>
      </text>
    </comment>
    <comment ref="C77" authorId="0" shapeId="0" xr:uid="{00000000-0006-0000-1000-00005C000000}">
      <text>
        <r>
          <rPr>
            <sz val="10"/>
            <color rgb="FF333333"/>
            <rFont val="Calibri"/>
            <family val="2"/>
          </rPr>
          <t>QUALIFIER: This data point is a NATIONAL ESTIMATE.</t>
        </r>
      </text>
    </comment>
    <comment ref="D77" authorId="0" shapeId="0" xr:uid="{00000000-0006-0000-1000-00005D000000}">
      <text>
        <r>
          <rPr>
            <sz val="10"/>
            <color rgb="FF333333"/>
            <rFont val="Calibri"/>
            <family val="2"/>
          </rPr>
          <t>QUALIFIER: This data point is a NATIONAL ESTIMATE.</t>
        </r>
      </text>
    </comment>
    <comment ref="E77" authorId="0" shapeId="0" xr:uid="{00000000-0006-0000-1000-00005E000000}">
      <text>
        <r>
          <rPr>
            <sz val="10"/>
            <color rgb="FF333333"/>
            <rFont val="Calibri"/>
            <family val="2"/>
          </rPr>
          <t>QUALIFIER: This data point is a NATIONAL ESTIMATE.</t>
        </r>
      </text>
    </comment>
    <comment ref="F77" authorId="0" shapeId="0" xr:uid="{00000000-0006-0000-1000-00005F000000}">
      <text>
        <r>
          <rPr>
            <sz val="10"/>
            <color rgb="FF333333"/>
            <rFont val="Calibri"/>
            <family val="2"/>
          </rPr>
          <t>QUALIFIER: This data point is a NATIONAL ESTIMATE.</t>
        </r>
      </text>
    </comment>
    <comment ref="G77" authorId="0" shapeId="0" xr:uid="{00000000-0006-0000-1000-000060000000}">
      <text>
        <r>
          <rPr>
            <sz val="10"/>
            <color rgb="FF333333"/>
            <rFont val="Calibri"/>
            <family val="2"/>
          </rPr>
          <t>QUALIFIER: This data point is a NATIONAL ESTIMATE.</t>
        </r>
      </text>
    </comment>
    <comment ref="H77" authorId="0" shapeId="0" xr:uid="{00000000-0006-0000-1000-000061000000}">
      <text>
        <r>
          <rPr>
            <sz val="10"/>
            <color rgb="FF333333"/>
            <rFont val="Calibri"/>
            <family val="2"/>
          </rPr>
          <t>QUALIFIER: This data point is a NATIONAL ESTIMATE.</t>
        </r>
      </text>
    </comment>
    <comment ref="I77" authorId="0" shapeId="0" xr:uid="{00000000-0006-0000-1000-000062000000}">
      <text>
        <r>
          <rPr>
            <sz val="10"/>
            <color rgb="FF333333"/>
            <rFont val="Calibri"/>
            <family val="2"/>
          </rPr>
          <t>QUALIFIER: This data point is a NATIONAL ESTIMATE.</t>
        </r>
      </text>
    </comment>
    <comment ref="K77" authorId="0" shapeId="0" xr:uid="{00000000-0006-0000-1000-000063000000}">
      <text>
        <r>
          <rPr>
            <sz val="10"/>
            <color rgb="FF333333"/>
            <rFont val="Calibri"/>
            <family val="2"/>
          </rPr>
          <t>QUALIFIER: This data point is a NATIONAL ESTIMATE.</t>
        </r>
      </text>
    </comment>
    <comment ref="J82" authorId="0" shapeId="0" xr:uid="{00000000-0006-0000-1000-000064000000}">
      <text>
        <r>
          <rPr>
            <sz val="10"/>
            <color rgb="FF333333"/>
            <rFont val="Calibri"/>
            <family val="2"/>
          </rPr>
          <t>QUALIFIER: This data point is an ESTIMATE produced by the UNESCO INSTITUTE FOR STATISTICS.</t>
        </r>
      </text>
    </comment>
    <comment ref="C83" authorId="0" shapeId="0" xr:uid="{00000000-0006-0000-1000-000065000000}">
      <text>
        <r>
          <rPr>
            <sz val="10"/>
            <color rgb="FF333333"/>
            <rFont val="Calibri"/>
            <family val="2"/>
          </rPr>
          <t>QUALIFIER: This data point is a NATIONAL ESTIMATE.</t>
        </r>
      </text>
    </comment>
    <comment ref="D83" authorId="0" shapeId="0" xr:uid="{00000000-0006-0000-1000-000066000000}">
      <text>
        <r>
          <rPr>
            <sz val="10"/>
            <color rgb="FF333333"/>
            <rFont val="Calibri"/>
            <family val="2"/>
          </rPr>
          <t>QUALIFIER: This data point is a NATIONAL ESTIMATE.</t>
        </r>
      </text>
    </comment>
    <comment ref="D86" authorId="0" shapeId="0" xr:uid="{00000000-0006-0000-1000-000067000000}">
      <text>
        <r>
          <rPr>
            <sz val="10"/>
            <color rgb="FF333333"/>
            <rFont val="Calibri"/>
            <family val="2"/>
          </rPr>
          <t>QUALIFIER: This data point is a NATIONAL ESTIMATE.</t>
        </r>
      </text>
    </comment>
    <comment ref="C90" authorId="0" shapeId="0" xr:uid="{00000000-0006-0000-1000-000068000000}">
      <text>
        <r>
          <rPr>
            <sz val="10"/>
            <color rgb="FF333333"/>
            <rFont val="Calibri"/>
            <family val="2"/>
          </rPr>
          <t>QUALIFIER: This data point is an ESTIMATE produced by the UNESCO INSTITUTE FOR STATISTICS.</t>
        </r>
      </text>
    </comment>
    <comment ref="D90" authorId="0" shapeId="0" xr:uid="{00000000-0006-0000-1000-000069000000}">
      <text>
        <r>
          <rPr>
            <sz val="10"/>
            <color rgb="FF333333"/>
            <rFont val="Calibri"/>
            <family val="2"/>
          </rPr>
          <t>QUALIFIER: This data point is an ESTIMATE produced by the UNESCO INSTITUTE FOR STATISTICS.</t>
        </r>
      </text>
    </comment>
    <comment ref="E90" authorId="0" shapeId="0" xr:uid="{00000000-0006-0000-1000-00006A000000}">
      <text>
        <r>
          <rPr>
            <sz val="10"/>
            <color rgb="FF333333"/>
            <rFont val="Calibri"/>
            <family val="2"/>
          </rPr>
          <t>QUALIFIER: This data point is an ESTIMATE produced by the UNESCO INSTITUTE FOR STATISTICS.</t>
        </r>
      </text>
    </comment>
    <comment ref="C94" authorId="0" shapeId="0" xr:uid="{00000000-0006-0000-1000-00006B000000}">
      <text>
        <r>
          <rPr>
            <sz val="10"/>
            <color rgb="FF333333"/>
            <rFont val="Calibri"/>
            <family val="2"/>
          </rPr>
          <t>QUALIFIER: This data point is a NATIONAL ESTIMATE.</t>
        </r>
      </text>
    </comment>
    <comment ref="D94" authorId="0" shapeId="0" xr:uid="{00000000-0006-0000-1000-00006C000000}">
      <text>
        <r>
          <rPr>
            <sz val="10"/>
            <color rgb="FF333333"/>
            <rFont val="Calibri"/>
            <family val="2"/>
          </rPr>
          <t>QUALIFIER: This data point is a NATIONAL ESTIMATE.</t>
        </r>
      </text>
    </comment>
    <comment ref="E94" authorId="0" shapeId="0" xr:uid="{00000000-0006-0000-1000-00006D000000}">
      <text>
        <r>
          <rPr>
            <sz val="10"/>
            <color rgb="FF333333"/>
            <rFont val="Calibri"/>
            <family val="2"/>
          </rPr>
          <t>QUALIFIER: This data point is a NATIONAL ESTIMATE.</t>
        </r>
      </text>
    </comment>
    <comment ref="F94" authorId="0" shapeId="0" xr:uid="{00000000-0006-0000-1000-00006E000000}">
      <text>
        <r>
          <rPr>
            <sz val="10"/>
            <color rgb="FF333333"/>
            <rFont val="Calibri"/>
            <family val="2"/>
          </rPr>
          <t>QUALIFIER: This data point is a NATIONAL ESTIMATE.</t>
        </r>
      </text>
    </comment>
    <comment ref="G94" authorId="0" shapeId="0" xr:uid="{00000000-0006-0000-1000-00006F000000}">
      <text>
        <r>
          <rPr>
            <sz val="10"/>
            <color rgb="FF333333"/>
            <rFont val="Calibri"/>
            <family val="2"/>
          </rPr>
          <t>QUALIFIER: This data point is a NATIONAL ESTIMATE.</t>
        </r>
      </text>
    </comment>
    <comment ref="H94" authorId="0" shapeId="0" xr:uid="{00000000-0006-0000-1000-000070000000}">
      <text>
        <r>
          <rPr>
            <sz val="10"/>
            <color rgb="FF333333"/>
            <rFont val="Calibri"/>
            <family val="2"/>
          </rPr>
          <t>QUALIFIER: This data point is a NATIONAL ESTIMATE.</t>
        </r>
      </text>
    </comment>
    <comment ref="I94" authorId="0" shapeId="0" xr:uid="{00000000-0006-0000-1000-000071000000}">
      <text>
        <r>
          <rPr>
            <sz val="10"/>
            <color rgb="FF333333"/>
            <rFont val="Calibri"/>
            <family val="2"/>
          </rPr>
          <t>QUALIFIER: This data point is a NATIONAL ESTIMATE.</t>
        </r>
      </text>
    </comment>
    <comment ref="J94" authorId="0" shapeId="0" xr:uid="{00000000-0006-0000-1000-000072000000}">
      <text>
        <r>
          <rPr>
            <sz val="10"/>
            <color rgb="FF333333"/>
            <rFont val="Calibri"/>
            <family val="2"/>
          </rPr>
          <t>QUALIFIER: This data point is a NATIONAL ESTIMATE.</t>
        </r>
      </text>
    </comment>
    <comment ref="K94" authorId="0" shapeId="0" xr:uid="{00000000-0006-0000-1000-000073000000}">
      <text>
        <r>
          <rPr>
            <sz val="10"/>
            <color rgb="FF333333"/>
            <rFont val="Calibri"/>
            <family val="2"/>
          </rPr>
          <t>QUALIFIER: This data point is a NATIONAL ESTIMATE.</t>
        </r>
      </text>
    </comment>
    <comment ref="L94" authorId="0" shapeId="0" xr:uid="{00000000-0006-0000-1000-000074000000}">
      <text>
        <r>
          <rPr>
            <sz val="10"/>
            <color rgb="FF333333"/>
            <rFont val="Calibri"/>
            <family val="2"/>
          </rPr>
          <t>QUALIFIER: This data point is a NATIONAL ESTIMATE.</t>
        </r>
      </text>
    </comment>
    <comment ref="C97" authorId="0" shapeId="0" xr:uid="{00000000-0006-0000-1000-000075000000}">
      <text>
        <r>
          <rPr>
            <sz val="10"/>
            <color rgb="FF333333"/>
            <rFont val="Calibri"/>
            <family val="2"/>
          </rPr>
          <t>QUALIFIER: This data point is an ESTIMATE produced by the UNESCO INSTITUTE FOR STATISTICS.</t>
        </r>
      </text>
    </comment>
    <comment ref="C98" authorId="0" shapeId="0" xr:uid="{00000000-0006-0000-1000-000076000000}">
      <text>
        <r>
          <rPr>
            <sz val="10"/>
            <color rgb="FF333333"/>
            <rFont val="Calibri"/>
            <family val="2"/>
          </rPr>
          <t>QUALIFIER: This data point is an ESTIMATE produced by the UNESCO INSTITUTE FOR STATISTICS.</t>
        </r>
      </text>
    </comment>
    <comment ref="D98" authorId="0" shapeId="0" xr:uid="{00000000-0006-0000-1000-000077000000}">
      <text>
        <r>
          <rPr>
            <sz val="10"/>
            <color rgb="FF333333"/>
            <rFont val="Calibri"/>
            <family val="2"/>
          </rPr>
          <t>QUALIFIER: This data point is an ESTIMATE produced by the UNESCO INSTITUTE FOR STATISTICS.</t>
        </r>
      </text>
    </comment>
    <comment ref="E98" authorId="0" shapeId="0" xr:uid="{00000000-0006-0000-1000-000078000000}">
      <text>
        <r>
          <rPr>
            <sz val="10"/>
            <color rgb="FF333333"/>
            <rFont val="Calibri"/>
            <family val="2"/>
          </rPr>
          <t>QUALIFIER: This data point is an ESTIMATE produced by the UNESCO INSTITUTE FOR STATISTICS.</t>
        </r>
      </text>
    </comment>
    <comment ref="I104" authorId="0" shapeId="0" xr:uid="{00000000-0006-0000-1000-000079000000}">
      <text>
        <r>
          <rPr>
            <sz val="10"/>
            <color rgb="FF333333"/>
            <rFont val="Calibri"/>
            <family val="2"/>
          </rPr>
          <t>QUALIFIER: This data point is an ESTIMATE produced by the UNESCO INSTITUTE FOR STATISTICS.</t>
        </r>
      </text>
    </comment>
    <comment ref="D108" authorId="0" shapeId="0" xr:uid="{00000000-0006-0000-1000-00007A000000}">
      <text>
        <r>
          <rPr>
            <sz val="10"/>
            <color rgb="FF333333"/>
            <rFont val="Calibri"/>
            <family val="2"/>
          </rPr>
          <t>QUALIFIER: This data point is an ESTIMATE produced by the UNESCO INSTITUTE FOR STATISTICS.</t>
        </r>
      </text>
    </comment>
    <comment ref="C118" authorId="0" shapeId="0" xr:uid="{00000000-0006-0000-1000-00007B000000}">
      <text>
        <r>
          <rPr>
            <sz val="10"/>
            <color rgb="FF333333"/>
            <rFont val="Calibri"/>
            <family val="2"/>
          </rPr>
          <t>QUALIFIER: This data point is a NATIONAL ESTIMATE.</t>
        </r>
      </text>
    </comment>
    <comment ref="D118" authorId="0" shapeId="0" xr:uid="{00000000-0006-0000-1000-00007C000000}">
      <text>
        <r>
          <rPr>
            <sz val="10"/>
            <color rgb="FF333333"/>
            <rFont val="Calibri"/>
            <family val="2"/>
          </rPr>
          <t>QUALIFIER: This data point is a NATIONAL ESTIMATE.</t>
        </r>
      </text>
    </comment>
    <comment ref="E118" authorId="0" shapeId="0" xr:uid="{00000000-0006-0000-1000-00007D000000}">
      <text>
        <r>
          <rPr>
            <sz val="10"/>
            <color rgb="FF333333"/>
            <rFont val="Calibri"/>
            <family val="2"/>
          </rPr>
          <t>QUALIFIER: This data point is a NATIONAL ESTIMATE.</t>
        </r>
      </text>
    </comment>
    <comment ref="F118" authorId="0" shapeId="0" xr:uid="{00000000-0006-0000-1000-00007E000000}">
      <text>
        <r>
          <rPr>
            <sz val="10"/>
            <color rgb="FF333333"/>
            <rFont val="Calibri"/>
            <family val="2"/>
          </rPr>
          <t>QUALIFIER: This data point is a NATIONAL ESTIMATE.</t>
        </r>
      </text>
    </comment>
    <comment ref="G118" authorId="0" shapeId="0" xr:uid="{00000000-0006-0000-1000-00007F000000}">
      <text>
        <r>
          <rPr>
            <sz val="10"/>
            <color rgb="FF333333"/>
            <rFont val="Calibri"/>
            <family val="2"/>
          </rPr>
          <t>QUALIFIER: This data point is a NATIONAL ESTIMATE.</t>
        </r>
      </text>
    </comment>
    <comment ref="H118" authorId="0" shapeId="0" xr:uid="{00000000-0006-0000-1000-000080000000}">
      <text>
        <r>
          <rPr>
            <sz val="10"/>
            <color rgb="FF333333"/>
            <rFont val="Calibri"/>
            <family val="2"/>
          </rPr>
          <t>QUALIFIER: This data point is a NATIONAL ESTIMATE.</t>
        </r>
      </text>
    </comment>
    <comment ref="I118" authorId="0" shapeId="0" xr:uid="{00000000-0006-0000-1000-000081000000}">
      <text>
        <r>
          <rPr>
            <sz val="10"/>
            <color rgb="FF333333"/>
            <rFont val="Calibri"/>
            <family val="2"/>
          </rPr>
          <t>QUALIFIER: This data point is a NATIONAL ESTIMATE.</t>
        </r>
      </text>
    </comment>
    <comment ref="J118" authorId="0" shapeId="0" xr:uid="{00000000-0006-0000-1000-000082000000}">
      <text>
        <r>
          <rPr>
            <sz val="10"/>
            <color rgb="FF333333"/>
            <rFont val="Calibri"/>
            <family val="2"/>
          </rPr>
          <t>QUALIFIER: This data point is a NATIONAL ESTIMATE.</t>
        </r>
      </text>
    </comment>
    <comment ref="K118" authorId="0" shapeId="0" xr:uid="{00000000-0006-0000-1000-000083000000}">
      <text>
        <r>
          <rPr>
            <sz val="10"/>
            <color rgb="FF333333"/>
            <rFont val="Calibri"/>
            <family val="2"/>
          </rPr>
          <t>QUALIFIER: This data point is a NATIONAL ESTIMATE.</t>
        </r>
      </text>
    </comment>
    <comment ref="L118" authorId="0" shapeId="0" xr:uid="{00000000-0006-0000-1000-000084000000}">
      <text>
        <r>
          <rPr>
            <sz val="10"/>
            <color rgb="FF333333"/>
            <rFont val="Calibri"/>
            <family val="2"/>
          </rPr>
          <t>QUALIFIER: This data point is a NATIONAL ESTIMATE.</t>
        </r>
      </text>
    </comment>
    <comment ref="C120" authorId="0" shapeId="0" xr:uid="{00000000-0006-0000-1000-000085000000}">
      <text>
        <r>
          <rPr>
            <sz val="10"/>
            <color rgb="FF333333"/>
            <rFont val="Calibri"/>
            <family val="2"/>
          </rPr>
          <t>QUALIFIER: This data point is a NATIONAL ESTIMATE.</t>
        </r>
      </text>
    </comment>
    <comment ref="D120" authorId="0" shapeId="0" xr:uid="{00000000-0006-0000-1000-000086000000}">
      <text>
        <r>
          <rPr>
            <sz val="10"/>
            <color rgb="FF333333"/>
            <rFont val="Calibri"/>
            <family val="2"/>
          </rPr>
          <t>QUALIFIER: This data point is a NATIONAL ESTIMATE.</t>
        </r>
      </text>
    </comment>
    <comment ref="E120" authorId="0" shapeId="0" xr:uid="{00000000-0006-0000-1000-000087000000}">
      <text>
        <r>
          <rPr>
            <sz val="10"/>
            <color rgb="FF333333"/>
            <rFont val="Calibri"/>
            <family val="2"/>
          </rPr>
          <t>QUALIFIER: This data point is a NATIONAL ESTIMATE.</t>
        </r>
      </text>
    </comment>
    <comment ref="F120" authorId="0" shapeId="0" xr:uid="{00000000-0006-0000-1000-000088000000}">
      <text>
        <r>
          <rPr>
            <sz val="10"/>
            <color rgb="FF333333"/>
            <rFont val="Calibri"/>
            <family val="2"/>
          </rPr>
          <t>QUALIFIER: This data point is a NATIONAL ESTIMATE.</t>
        </r>
      </text>
    </comment>
    <comment ref="G120" authorId="0" shapeId="0" xr:uid="{00000000-0006-0000-1000-000089000000}">
      <text>
        <r>
          <rPr>
            <sz val="10"/>
            <color rgb="FF333333"/>
            <rFont val="Calibri"/>
            <family val="2"/>
          </rPr>
          <t>QUALIFIER: This data point is a NATIONAL ESTIMATE.</t>
        </r>
      </text>
    </comment>
    <comment ref="H120" authorId="0" shapeId="0" xr:uid="{00000000-0006-0000-1000-00008A000000}">
      <text>
        <r>
          <rPr>
            <sz val="10"/>
            <color rgb="FF333333"/>
            <rFont val="Calibri"/>
            <family val="2"/>
          </rPr>
          <t>QUALIFIER: This data point is a NATIONAL ESTIMATE.</t>
        </r>
      </text>
    </comment>
    <comment ref="I120" authorId="0" shapeId="0" xr:uid="{00000000-0006-0000-1000-00008B000000}">
      <text>
        <r>
          <rPr>
            <sz val="10"/>
            <color rgb="FF333333"/>
            <rFont val="Calibri"/>
            <family val="2"/>
          </rPr>
          <t>QUALIFIER: This data point is a NATIONAL ESTIMATE.</t>
        </r>
      </text>
    </comment>
    <comment ref="J120" authorId="0" shapeId="0" xr:uid="{00000000-0006-0000-1000-00008C000000}">
      <text>
        <r>
          <rPr>
            <sz val="10"/>
            <color rgb="FF333333"/>
            <rFont val="Calibri"/>
            <family val="2"/>
          </rPr>
          <t>QUALIFIER: This data point is a NATIONAL ESTIMATE.</t>
        </r>
      </text>
    </comment>
    <comment ref="K120" authorId="0" shapeId="0" xr:uid="{00000000-0006-0000-1000-00008D000000}">
      <text>
        <r>
          <rPr>
            <sz val="10"/>
            <color rgb="FF333333"/>
            <rFont val="Calibri"/>
            <family val="2"/>
          </rPr>
          <t>QUALIFIER: This data point is a NATIONAL ESTIMATE.</t>
        </r>
      </text>
    </comment>
    <comment ref="E121" authorId="0" shapeId="0" xr:uid="{00000000-0006-0000-1000-00008E000000}">
      <text>
        <r>
          <rPr>
            <sz val="10"/>
            <color rgb="FF333333"/>
            <rFont val="Calibri"/>
            <family val="2"/>
          </rPr>
          <t>QUALIFIER: This data point is an ESTIMATE produced by the UNESCO INSTITUTE FOR STATISTICS.</t>
        </r>
      </text>
    </comment>
    <comment ref="H125" authorId="0" shapeId="0" xr:uid="{00000000-0006-0000-1000-00008F000000}">
      <text>
        <r>
          <rPr>
            <sz val="10"/>
            <color rgb="FF333333"/>
            <rFont val="Calibri"/>
            <family val="2"/>
          </rPr>
          <t>QUALIFIER: This data point is an ESTIMATE produced by the UNESCO INSTITUTE FOR STATISTICS.</t>
        </r>
      </text>
    </comment>
    <comment ref="I125" authorId="0" shapeId="0" xr:uid="{00000000-0006-0000-1000-000090000000}">
      <text>
        <r>
          <rPr>
            <sz val="10"/>
            <color rgb="FF333333"/>
            <rFont val="Calibri"/>
            <family val="2"/>
          </rPr>
          <t>QUALIFIER: This data point is an ESTIMATE produced by the UNESCO INSTITUTE FOR STATISTICS.</t>
        </r>
      </text>
    </comment>
    <comment ref="F128" authorId="0" shapeId="0" xr:uid="{00000000-0006-0000-1000-000091000000}">
      <text>
        <r>
          <rPr>
            <sz val="10"/>
            <color rgb="FF333333"/>
            <rFont val="Calibri"/>
            <family val="2"/>
          </rPr>
          <t>QUALIFIER: This data point is an ESTIMATE produced by the UNESCO INSTITUTE FOR STATISTICS.</t>
        </r>
      </text>
    </comment>
    <comment ref="E132" authorId="0" shapeId="0" xr:uid="{00000000-0006-0000-1000-000092000000}">
      <text>
        <r>
          <rPr>
            <sz val="10"/>
            <color rgb="FF333333"/>
            <rFont val="Calibri"/>
            <family val="2"/>
          </rPr>
          <t>QUALIFIER: This data point is a NATIONAL ESTIMATE.</t>
        </r>
      </text>
    </comment>
    <comment ref="F132" authorId="0" shapeId="0" xr:uid="{00000000-0006-0000-1000-000093000000}">
      <text>
        <r>
          <rPr>
            <sz val="10"/>
            <color rgb="FF333333"/>
            <rFont val="Calibri"/>
            <family val="2"/>
          </rPr>
          <t>QUALIFIER: This data point is an ESTIMATE produced by the UNESCO INSTITUTE FOR STATISTICS.</t>
        </r>
      </text>
    </comment>
    <comment ref="K147" authorId="0" shapeId="0" xr:uid="{00000000-0006-0000-1000-000094000000}">
      <text>
        <r>
          <rPr>
            <sz val="10"/>
            <color rgb="FF333333"/>
            <rFont val="Calibri"/>
            <family val="2"/>
          </rPr>
          <t>QUALIFIER: This data point is an ESTIMATE produced by the UNESCO INSTITUTE FOR STATISTICS.</t>
        </r>
      </text>
    </comment>
    <comment ref="I148" authorId="0" shapeId="0" xr:uid="{00000000-0006-0000-1000-000095000000}">
      <text>
        <r>
          <rPr>
            <sz val="10"/>
            <color rgb="FF333333"/>
            <rFont val="Calibri"/>
            <family val="2"/>
          </rPr>
          <t>QUALIFIER: This data point is an ESTIMATE produced by the UNESCO INSTITUTE FOR STATISTICS.</t>
        </r>
      </text>
    </comment>
    <comment ref="F150" authorId="0" shapeId="0" xr:uid="{00000000-0006-0000-1000-000096000000}">
      <text>
        <r>
          <rPr>
            <sz val="10"/>
            <color rgb="FF333333"/>
            <rFont val="Calibri"/>
            <family val="2"/>
          </rPr>
          <t>QUALIFIER: This data point is an ESTIMATE produced by the UNESCO INSTITUTE FOR STATISTICS.</t>
        </r>
      </text>
    </comment>
    <comment ref="G150" authorId="0" shapeId="0" xr:uid="{00000000-0006-0000-1000-000097000000}">
      <text>
        <r>
          <rPr>
            <sz val="10"/>
            <color rgb="FF333333"/>
            <rFont val="Calibri"/>
            <family val="2"/>
          </rPr>
          <t>QUALIFIER: This data point is an ESTIMATE produced by the UNESCO INSTITUTE FOR STATISTICS.</t>
        </r>
      </text>
    </comment>
    <comment ref="H150" authorId="0" shapeId="0" xr:uid="{00000000-0006-0000-1000-000098000000}">
      <text>
        <r>
          <rPr>
            <sz val="10"/>
            <color rgb="FF333333"/>
            <rFont val="Calibri"/>
            <family val="2"/>
          </rPr>
          <t>QUALIFIER: This data point is an ESTIMATE produced by the UNESCO INSTITUTE FOR STATISTICS.</t>
        </r>
      </text>
    </comment>
    <comment ref="D154" authorId="0" shapeId="0" xr:uid="{00000000-0006-0000-1000-000099000000}">
      <text>
        <r>
          <rPr>
            <sz val="10"/>
            <color rgb="FF333333"/>
            <rFont val="Calibri"/>
            <family val="2"/>
          </rPr>
          <t>QUALIFIER: This data point is an ESTIMATE produced by the UNESCO INSTITUTE FOR STATISTICS.</t>
        </r>
      </text>
    </comment>
    <comment ref="C158" authorId="0" shapeId="0" xr:uid="{00000000-0006-0000-1000-00009A000000}">
      <text>
        <r>
          <rPr>
            <sz val="10"/>
            <color rgb="FF333333"/>
            <rFont val="Calibri"/>
            <family val="2"/>
          </rPr>
          <t>QUALIFIER: This data point is a NATIONAL ESTIMATE.</t>
        </r>
      </text>
    </comment>
    <comment ref="D163" authorId="0" shapeId="0" xr:uid="{00000000-0006-0000-1000-00009B000000}">
      <text>
        <r>
          <rPr>
            <sz val="10"/>
            <color rgb="FF333333"/>
            <rFont val="Calibri"/>
            <family val="2"/>
          </rPr>
          <t>QUALIFIER: This data point is an ESTIMATE produced by the UNESCO INSTITUTE FOR STATISTICS.</t>
        </r>
      </text>
    </comment>
    <comment ref="D164" authorId="0" shapeId="0" xr:uid="{00000000-0006-0000-1000-00009C000000}">
      <text>
        <r>
          <rPr>
            <sz val="10"/>
            <color rgb="FF333333"/>
            <rFont val="Calibri"/>
            <family val="2"/>
          </rPr>
          <t>QUALIFIER: This data point is an ESTIMATE produced by the UNESCO INSTITUTE FOR STATISTICS.</t>
        </r>
      </text>
    </comment>
    <comment ref="E164" authorId="0" shapeId="0" xr:uid="{00000000-0006-0000-1000-00009D000000}">
      <text>
        <r>
          <rPr>
            <sz val="10"/>
            <color rgb="FF333333"/>
            <rFont val="Calibri"/>
            <family val="2"/>
          </rPr>
          <t>QUALIFIER: This data point is an ESTIMATE produced by the UNESCO INSTITUTE FOR STATISTICS.</t>
        </r>
      </text>
    </comment>
    <comment ref="H168" authorId="0" shapeId="0" xr:uid="{00000000-0006-0000-1000-00009E000000}">
      <text>
        <r>
          <rPr>
            <sz val="10"/>
            <color rgb="FF333333"/>
            <rFont val="Calibri"/>
            <family val="2"/>
          </rPr>
          <t>QUALIFIER: This data point is an ESTIMATE produced by the UNESCO INSTITUTE FOR STATISTICS.</t>
        </r>
      </text>
    </comment>
    <comment ref="F175" authorId="0" shapeId="0" xr:uid="{00000000-0006-0000-1000-00009F000000}">
      <text>
        <r>
          <rPr>
            <sz val="10"/>
            <color rgb="FF333333"/>
            <rFont val="Calibri"/>
            <family val="2"/>
          </rPr>
          <t>QUALIFIER: This data point is an ESTIMATE produced by the UNESCO INSTITUTE FOR STATISTICS.</t>
        </r>
      </text>
    </comment>
    <comment ref="C177" authorId="0" shapeId="0" xr:uid="{00000000-0006-0000-1000-0000A0000000}">
      <text>
        <r>
          <rPr>
            <sz val="10"/>
            <color rgb="FF333333"/>
            <rFont val="Calibri"/>
            <family val="2"/>
          </rPr>
          <t>QUALIFIER: This data point is an ESTIMATE produced by the UNESCO INSTITUTE FOR STATISTICS.</t>
        </r>
      </text>
    </comment>
    <comment ref="F177" authorId="0" shapeId="0" xr:uid="{00000000-0006-0000-1000-0000A1000000}">
      <text>
        <r>
          <rPr>
            <sz val="10"/>
            <color rgb="FF333333"/>
            <rFont val="Calibri"/>
            <family val="2"/>
          </rPr>
          <t>QUALIFIER: This data point is an ESTIMATE produced by the UNESCO INSTITUTE FOR STATISTICS.</t>
        </r>
      </text>
    </comment>
    <comment ref="D179" authorId="0" shapeId="0" xr:uid="{00000000-0006-0000-1000-0000A2000000}">
      <text>
        <r>
          <rPr>
            <sz val="10"/>
            <color rgb="FF333333"/>
            <rFont val="Calibri"/>
            <family val="2"/>
          </rPr>
          <t>QUALIFIER: This data point is an ESTIMATE produced by the UNESCO INSTITUTE FOR STATISTICS.</t>
        </r>
      </text>
    </comment>
    <comment ref="H179" authorId="0" shapeId="0" xr:uid="{00000000-0006-0000-1000-0000A3000000}">
      <text>
        <r>
          <rPr>
            <sz val="10"/>
            <color rgb="FF333333"/>
            <rFont val="Calibri"/>
            <family val="2"/>
          </rPr>
          <t>QUALIFIER: This data point is an ESTIMATE produced by the UNESCO INSTITUTE FOR STATISTICS.</t>
        </r>
      </text>
    </comment>
    <comment ref="I182" authorId="0" shapeId="0" xr:uid="{00000000-0006-0000-1000-0000A4000000}">
      <text>
        <r>
          <rPr>
            <sz val="10"/>
            <color rgb="FF333333"/>
            <rFont val="Calibri"/>
            <family val="2"/>
          </rPr>
          <t>QUALIFIER: This data point is an ESTIMATE produced by the UNESCO INSTITUTE FOR STATISTICS.</t>
        </r>
      </text>
    </comment>
    <comment ref="E183" authorId="0" shapeId="0" xr:uid="{00000000-0006-0000-1000-0000A5000000}">
      <text>
        <r>
          <rPr>
            <sz val="10"/>
            <color rgb="FF333333"/>
            <rFont val="Calibri"/>
            <family val="2"/>
          </rPr>
          <t>QUALIFIER: This data point is an ESTIMATE produced by the UNESCO INSTITUTE FOR STATISTICS.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K23" authorId="0" shapeId="0" xr:uid="{00000000-0006-0000-1100-000001000000}">
      <text>
        <r>
          <rPr>
            <sz val="10"/>
            <color rgb="FF333333"/>
            <rFont val="Calibri"/>
            <family val="2"/>
          </rPr>
          <t>QUALIFIER: This data point is an ESTIMATE produced by the UNESCO INSTITUTE FOR STATISTICS.</t>
        </r>
      </text>
    </comment>
    <comment ref="E31" authorId="0" shapeId="0" xr:uid="{00000000-0006-0000-1100-000002000000}">
      <text>
        <r>
          <rPr>
            <sz val="10"/>
            <color rgb="FF333333"/>
            <rFont val="Calibri"/>
            <family val="2"/>
          </rPr>
          <t>QUALIFIER: This data point is a NATIONAL ESTIMATE.</t>
        </r>
      </text>
    </comment>
    <comment ref="C34" authorId="0" shapeId="0" xr:uid="{00000000-0006-0000-1100-000003000000}">
      <text>
        <r>
          <rPr>
            <sz val="10"/>
            <color rgb="FF333333"/>
            <rFont val="Calibri"/>
            <family val="2"/>
          </rPr>
          <t>MAGNITUDE: The value will be 0. This data point is NOT APPLICABLE for the submitting nation.</t>
        </r>
      </text>
    </comment>
    <comment ref="D34" authorId="0" shapeId="0" xr:uid="{00000000-0006-0000-1100-000004000000}">
      <text>
        <r>
          <rPr>
            <sz val="10"/>
            <color rgb="FF333333"/>
            <rFont val="Calibri"/>
            <family val="2"/>
          </rPr>
          <t>MAGNITUDE: The value will be 0. This data point is NOT APPLICABLE for the submitting nation.</t>
        </r>
      </text>
    </comment>
    <comment ref="E34" authorId="0" shapeId="0" xr:uid="{00000000-0006-0000-1100-000005000000}">
      <text>
        <r>
          <rPr>
            <sz val="10"/>
            <color rgb="FF333333"/>
            <rFont val="Calibri"/>
            <family val="2"/>
          </rPr>
          <t>MAGNITUDE: The value will be 0. This data point is NOT APPLICABLE for the submitting nation.</t>
        </r>
      </text>
    </comment>
    <comment ref="F34" authorId="0" shapeId="0" xr:uid="{00000000-0006-0000-1100-000006000000}">
      <text>
        <r>
          <rPr>
            <sz val="10"/>
            <color rgb="FF333333"/>
            <rFont val="Calibri"/>
            <family val="2"/>
          </rPr>
          <t>MAGNITUDE: The value will be 0. This data point is NOT APPLICABLE for the submitting nation.</t>
        </r>
      </text>
    </comment>
    <comment ref="G34" authorId="0" shapeId="0" xr:uid="{00000000-0006-0000-1100-000007000000}">
      <text>
        <r>
          <rPr>
            <sz val="10"/>
            <color rgb="FF333333"/>
            <rFont val="Calibri"/>
            <family val="2"/>
          </rPr>
          <t>MAGNITUDE: The value will be 0. This data point is NOT APPLICABLE for the submitting nation.</t>
        </r>
      </text>
    </comment>
    <comment ref="H34" authorId="0" shapeId="0" xr:uid="{00000000-0006-0000-1100-000008000000}">
      <text>
        <r>
          <rPr>
            <sz val="10"/>
            <color rgb="FF333333"/>
            <rFont val="Calibri"/>
            <family val="2"/>
          </rPr>
          <t>MAGNITUDE: The value will be 0. This data point is NOT APPLICABLE for the submitting nation.</t>
        </r>
      </text>
    </comment>
    <comment ref="I34" authorId="0" shapeId="0" xr:uid="{00000000-0006-0000-1100-000009000000}">
      <text>
        <r>
          <rPr>
            <sz val="10"/>
            <color rgb="FF333333"/>
            <rFont val="Calibri"/>
            <family val="2"/>
          </rPr>
          <t>MAGNITUDE: The value will be 0. This data point is NOT APPLICABLE for the submitting nation.</t>
        </r>
      </text>
    </comment>
    <comment ref="J34" authorId="0" shapeId="0" xr:uid="{00000000-0006-0000-1100-00000A000000}">
      <text>
        <r>
          <rPr>
            <sz val="10"/>
            <color rgb="FF333333"/>
            <rFont val="Calibri"/>
            <family val="2"/>
          </rPr>
          <t>MAGNITUDE: The value will be 0. This data point is NOT APPLICABLE for the submitting nation.</t>
        </r>
      </text>
    </comment>
    <comment ref="K34" authorId="0" shapeId="0" xr:uid="{00000000-0006-0000-1100-00000B000000}">
      <text>
        <r>
          <rPr>
            <sz val="10"/>
            <color rgb="FF333333"/>
            <rFont val="Calibri"/>
            <family val="2"/>
          </rPr>
          <t>MAGNITUDE: The value will be 0. This data point is NOT APPLICABLE for the submitting nation.</t>
        </r>
      </text>
    </comment>
    <comment ref="L34" authorId="0" shapeId="0" xr:uid="{00000000-0006-0000-1100-00000C000000}">
      <text>
        <r>
          <rPr>
            <sz val="10"/>
            <color rgb="FF333333"/>
            <rFont val="Calibri"/>
            <family val="2"/>
          </rPr>
          <t>MAGNITUDE: The value will be 0. This data point is NOT APPLICABLE for the submitting nation.</t>
        </r>
      </text>
    </comment>
    <comment ref="M34" authorId="0" shapeId="0" xr:uid="{00000000-0006-0000-1100-00000D000000}">
      <text>
        <r>
          <rPr>
            <sz val="10"/>
            <color rgb="FF333333"/>
            <rFont val="Calibri"/>
            <family val="2"/>
          </rPr>
          <t>MAGNITUDE: The value will be 0. This data point is NOT APPLICABLE for the submitting nation.</t>
        </r>
      </text>
    </comment>
    <comment ref="C43" authorId="0" shapeId="0" xr:uid="{00000000-0006-0000-1100-00000E000000}">
      <text>
        <r>
          <rPr>
            <sz val="10"/>
            <color rgb="FF333333"/>
            <rFont val="Calibri"/>
            <family val="2"/>
          </rPr>
          <t>QUALIFIER: This data point is a NATIONAL ESTIMATE.</t>
        </r>
      </text>
    </comment>
    <comment ref="D43" authorId="0" shapeId="0" xr:uid="{00000000-0006-0000-1100-00000F000000}">
      <text>
        <r>
          <rPr>
            <sz val="10"/>
            <color rgb="FF333333"/>
            <rFont val="Calibri"/>
            <family val="2"/>
          </rPr>
          <t>QUALIFIER: This data point is a NATIONAL ESTIMATE.</t>
        </r>
      </text>
    </comment>
    <comment ref="D90" authorId="0" shapeId="0" xr:uid="{00000000-0006-0000-1100-000010000000}">
      <text>
        <r>
          <rPr>
            <sz val="10"/>
            <color rgb="FF333333"/>
            <rFont val="Calibri"/>
            <family val="2"/>
          </rPr>
          <t>QUALIFIER: This data point is a NATIONAL ESTIMATE.</t>
        </r>
      </text>
    </comment>
    <comment ref="F92" authorId="0" shapeId="0" xr:uid="{00000000-0006-0000-1100-000011000000}">
      <text>
        <r>
          <rPr>
            <sz val="10"/>
            <color rgb="FF333333"/>
            <rFont val="Calibri"/>
            <family val="2"/>
          </rPr>
          <t>QUALIFIER: This data point is an ESTIMATE produced by the UNESCO INSTITUTE FOR STATISTICS.</t>
        </r>
      </text>
    </comment>
    <comment ref="G103" authorId="0" shapeId="0" xr:uid="{00000000-0006-0000-1100-000012000000}">
      <text>
        <r>
          <rPr>
            <sz val="10"/>
            <color rgb="FF333333"/>
            <rFont val="Calibri"/>
            <family val="2"/>
          </rPr>
          <t>QUALIFIER: This data point is an ESTIMATE produced by the UNESCO INSTITUTE FOR STATISTICS.</t>
        </r>
      </text>
    </comment>
    <comment ref="C106" authorId="0" shapeId="0" xr:uid="{00000000-0006-0000-1100-000013000000}">
      <text>
        <r>
          <rPr>
            <sz val="10"/>
            <color rgb="FF333333"/>
            <rFont val="Calibri"/>
            <family val="2"/>
          </rPr>
          <t>QUALIFIER: This data point is an ESTIMATE produced by the UNESCO INSTITUTE FOR STATISTICS.</t>
        </r>
      </text>
    </comment>
    <comment ref="F113" authorId="0" shapeId="0" xr:uid="{00000000-0006-0000-1100-000014000000}">
      <text>
        <r>
          <rPr>
            <sz val="10"/>
            <color rgb="FF333333"/>
            <rFont val="Calibri"/>
            <family val="2"/>
          </rPr>
          <t>QUALIFIER: This data point is an ESTIMATE produced by the UNESCO INSTITUTE FOR STATISTICS.</t>
        </r>
      </text>
    </comment>
    <comment ref="G113" authorId="0" shapeId="0" xr:uid="{00000000-0006-0000-1100-000015000000}">
      <text>
        <r>
          <rPr>
            <sz val="10"/>
            <color rgb="FF333333"/>
            <rFont val="Calibri"/>
            <family val="2"/>
          </rPr>
          <t>QUALIFIER: This data point is an ESTIMATE produced by the UNESCO INSTITUTE FOR STATISTICS.</t>
        </r>
      </text>
    </comment>
    <comment ref="H113" authorId="0" shapeId="0" xr:uid="{00000000-0006-0000-1100-000016000000}">
      <text>
        <r>
          <rPr>
            <sz val="10"/>
            <color rgb="FF333333"/>
            <rFont val="Calibri"/>
            <family val="2"/>
          </rPr>
          <t>QUALIFIER: This data point is an ESTIMATE produced by the UNESCO INSTITUTE FOR STATISTICS.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J11" authorId="0" shapeId="0" xr:uid="{00000000-0006-0000-1200-000001000000}">
      <text>
        <r>
          <rPr>
            <sz val="10"/>
            <color rgb="FF333333"/>
            <rFont val="Calibri"/>
            <family val="2"/>
          </rPr>
          <t>QUALIFIER: This data point is an ESTIMATE produced by the UNESCO INSTITUTE FOR STATISTICS.</t>
        </r>
      </text>
    </comment>
    <comment ref="F20" authorId="0" shapeId="0" xr:uid="{00000000-0006-0000-1200-000002000000}">
      <text>
        <r>
          <rPr>
            <sz val="10"/>
            <color rgb="FF333333"/>
            <rFont val="Calibri"/>
            <family val="2"/>
          </rPr>
          <t>QUALIFIER: This data point is an ESTIMATE produced by the UNESCO INSTITUTE FOR STATISTICS.</t>
        </r>
      </text>
    </comment>
    <comment ref="K28" authorId="0" shapeId="0" xr:uid="{00000000-0006-0000-1200-000003000000}">
      <text>
        <r>
          <rPr>
            <sz val="10"/>
            <color rgb="FF333333"/>
            <rFont val="Calibri"/>
            <family val="2"/>
          </rPr>
          <t>QUALIFIER: This data point is an ESTIMATE produced by the UNESCO INSTITUTE FOR STATISTICS.</t>
        </r>
      </text>
    </comment>
    <comment ref="I33" authorId="0" shapeId="0" xr:uid="{00000000-0006-0000-1200-000004000000}">
      <text>
        <r>
          <rPr>
            <sz val="10"/>
            <color rgb="FF333333"/>
            <rFont val="Calibri"/>
            <family val="2"/>
          </rPr>
          <t>QUALIFIER: This data point is an ESTIMATE produced by the UNESCO INSTITUTE FOR STATISTICS.</t>
        </r>
      </text>
    </comment>
    <comment ref="J33" authorId="0" shapeId="0" xr:uid="{00000000-0006-0000-1200-000005000000}">
      <text>
        <r>
          <rPr>
            <sz val="10"/>
            <color rgb="FF333333"/>
            <rFont val="Calibri"/>
            <family val="2"/>
          </rPr>
          <t>QUALIFIER: This data point is an ESTIMATE produced by the UNESCO INSTITUTE FOR STATISTICS.</t>
        </r>
      </text>
    </comment>
    <comment ref="L40" authorId="0" shapeId="0" xr:uid="{00000000-0006-0000-1200-000006000000}">
      <text>
        <r>
          <rPr>
            <sz val="10"/>
            <color rgb="FF333333"/>
            <rFont val="Calibri"/>
            <family val="2"/>
          </rPr>
          <t>MAGNITUDE: The value will be 0, and should be treated as NIL.</t>
        </r>
      </text>
    </comment>
    <comment ref="C41" authorId="0" shapeId="0" xr:uid="{00000000-0006-0000-1200-000007000000}">
      <text>
        <r>
          <rPr>
            <sz val="10"/>
            <color rgb="FF333333"/>
            <rFont val="Calibri"/>
            <family val="2"/>
          </rPr>
          <t>MAGNITUDE: The value will be 0. This data point is NOT APPLICABLE for the submitting nation.</t>
        </r>
      </text>
    </comment>
    <comment ref="D41" authorId="0" shapeId="0" xr:uid="{00000000-0006-0000-1200-000008000000}">
      <text>
        <r>
          <rPr>
            <sz val="10"/>
            <color rgb="FF333333"/>
            <rFont val="Calibri"/>
            <family val="2"/>
          </rPr>
          <t>MAGNITUDE: The value will be 0. This data point is NOT APPLICABLE for the submitting nation.</t>
        </r>
      </text>
    </comment>
    <comment ref="E41" authorId="0" shapeId="0" xr:uid="{00000000-0006-0000-1200-000009000000}">
      <text>
        <r>
          <rPr>
            <sz val="10"/>
            <color rgb="FF333333"/>
            <rFont val="Calibri"/>
            <family val="2"/>
          </rPr>
          <t>MAGNITUDE: The value will be 0. This data point is NOT APPLICABLE for the submitting nation.</t>
        </r>
      </text>
    </comment>
    <comment ref="F41" authorId="0" shapeId="0" xr:uid="{00000000-0006-0000-1200-00000A000000}">
      <text>
        <r>
          <rPr>
            <sz val="10"/>
            <color rgb="FF333333"/>
            <rFont val="Calibri"/>
            <family val="2"/>
          </rPr>
          <t>MAGNITUDE: The value will be 0. This data point is NOT APPLICABLE for the submitting nation.</t>
        </r>
      </text>
    </comment>
    <comment ref="G41" authorId="0" shapeId="0" xr:uid="{00000000-0006-0000-1200-00000B000000}">
      <text>
        <r>
          <rPr>
            <sz val="10"/>
            <color rgb="FF333333"/>
            <rFont val="Calibri"/>
            <family val="2"/>
          </rPr>
          <t>MAGNITUDE: The value will be 0. This data point is NOT APPLICABLE for the submitting nation.</t>
        </r>
      </text>
    </comment>
    <comment ref="H41" authorId="0" shapeId="0" xr:uid="{00000000-0006-0000-1200-00000C000000}">
      <text>
        <r>
          <rPr>
            <sz val="10"/>
            <color rgb="FF333333"/>
            <rFont val="Calibri"/>
            <family val="2"/>
          </rPr>
          <t>MAGNITUDE: The value will be 0. This data point is NOT APPLICABLE for the submitting nation.</t>
        </r>
      </text>
    </comment>
    <comment ref="I41" authorId="0" shapeId="0" xr:uid="{00000000-0006-0000-1200-00000D000000}">
      <text>
        <r>
          <rPr>
            <sz val="10"/>
            <color rgb="FF333333"/>
            <rFont val="Calibri"/>
            <family val="2"/>
          </rPr>
          <t>MAGNITUDE: The value will be 0. This data point is NOT APPLICABLE for the submitting nation.</t>
        </r>
      </text>
    </comment>
    <comment ref="J41" authorId="0" shapeId="0" xr:uid="{00000000-0006-0000-1200-00000E000000}">
      <text>
        <r>
          <rPr>
            <sz val="10"/>
            <color rgb="FF333333"/>
            <rFont val="Calibri"/>
            <family val="2"/>
          </rPr>
          <t>MAGNITUDE: The value will be 0. This data point is NOT APPLICABLE for the submitting nation.</t>
        </r>
      </text>
    </comment>
    <comment ref="K41" authorId="0" shapeId="0" xr:uid="{00000000-0006-0000-1200-00000F000000}">
      <text>
        <r>
          <rPr>
            <sz val="10"/>
            <color rgb="FF333333"/>
            <rFont val="Calibri"/>
            <family val="2"/>
          </rPr>
          <t>MAGNITUDE: The value will be 0. This data point is NOT APPLICABLE for the submitting nation.</t>
        </r>
      </text>
    </comment>
    <comment ref="L41" authorId="0" shapeId="0" xr:uid="{00000000-0006-0000-1200-000010000000}">
      <text>
        <r>
          <rPr>
            <sz val="10"/>
            <color rgb="FF333333"/>
            <rFont val="Calibri"/>
            <family val="2"/>
          </rPr>
          <t>MAGNITUDE: The value will be 0. This data point is NOT APPLICABLE for the submitting nation.</t>
        </r>
      </text>
    </comment>
    <comment ref="M41" authorId="0" shapeId="0" xr:uid="{00000000-0006-0000-1200-000011000000}">
      <text>
        <r>
          <rPr>
            <sz val="10"/>
            <color rgb="FF333333"/>
            <rFont val="Calibri"/>
            <family val="2"/>
          </rPr>
          <t>MAGNITUDE: The value will be 0. This data point is NOT APPLICABLE for the submitting nation.</t>
        </r>
      </text>
    </comment>
    <comment ref="C51" authorId="0" shapeId="0" xr:uid="{00000000-0006-0000-1200-000012000000}">
      <text>
        <r>
          <rPr>
            <sz val="10"/>
            <color rgb="FF333333"/>
            <rFont val="Calibri"/>
            <family val="2"/>
          </rPr>
          <t>QUALIFIER: This data point is a NATIONAL ESTIMATE.</t>
        </r>
      </text>
    </comment>
    <comment ref="D51" authorId="0" shapeId="0" xr:uid="{00000000-0006-0000-1200-000013000000}">
      <text>
        <r>
          <rPr>
            <sz val="10"/>
            <color rgb="FF333333"/>
            <rFont val="Calibri"/>
            <family val="2"/>
          </rPr>
          <t>QUALIFIER: This data point is a NATIONAL ESTIMATE.</t>
        </r>
      </text>
    </comment>
    <comment ref="K70" authorId="0" shapeId="0" xr:uid="{00000000-0006-0000-1200-000014000000}">
      <text>
        <r>
          <rPr>
            <sz val="10"/>
            <color rgb="FF333333"/>
            <rFont val="Calibri"/>
            <family val="2"/>
          </rPr>
          <t>QUALIFIER: This data point is an ESTIMATE produced by the UNESCO INSTITUTE FOR STATISTICS.</t>
        </r>
      </text>
    </comment>
    <comment ref="D81" authorId="0" shapeId="0" xr:uid="{00000000-0006-0000-1200-000015000000}">
      <text>
        <r>
          <rPr>
            <sz val="10"/>
            <color rgb="FF333333"/>
            <rFont val="Calibri"/>
            <family val="2"/>
          </rPr>
          <t>QUALIFIER: This data point is a NATIONAL ESTIMATE.</t>
        </r>
      </text>
    </comment>
    <comment ref="E81" authorId="0" shapeId="0" xr:uid="{00000000-0006-0000-1200-000016000000}">
      <text>
        <r>
          <rPr>
            <sz val="10"/>
            <color rgb="FF333333"/>
            <rFont val="Calibri"/>
            <family val="2"/>
          </rPr>
          <t>QUALIFIER: This data point is a NATIONAL ESTIMATE.</t>
        </r>
      </text>
    </comment>
    <comment ref="G116" authorId="0" shapeId="0" xr:uid="{00000000-0006-0000-1200-000017000000}">
      <text>
        <r>
          <rPr>
            <sz val="10"/>
            <color rgb="FF333333"/>
            <rFont val="Calibri"/>
            <family val="2"/>
          </rPr>
          <t>QUALIFIER: This data point is an ESTIMATE produced by the UNESCO INSTITUTE FOR STATISTICS.</t>
        </r>
      </text>
    </comment>
    <comment ref="C119" authorId="0" shapeId="0" xr:uid="{00000000-0006-0000-1200-000018000000}">
      <text>
        <r>
          <rPr>
            <sz val="10"/>
            <color rgb="FF333333"/>
            <rFont val="Calibri"/>
            <family val="2"/>
          </rPr>
          <t>QUALIFIER: This data point is an ESTIMATE produced by the UNESCO INSTITUTE FOR STATISTICS.</t>
        </r>
      </text>
    </comment>
    <comment ref="C125" authorId="0" shapeId="0" xr:uid="{00000000-0006-0000-1200-000019000000}">
      <text>
        <r>
          <rPr>
            <sz val="10"/>
            <color rgb="FF333333"/>
            <rFont val="Calibri"/>
            <family val="2"/>
          </rPr>
          <t>QUALIFIER: This data point is an ESTIMATE produced by the UNESCO INSTITUTE FOR STATISTICS.</t>
        </r>
      </text>
    </comment>
    <comment ref="D125" authorId="0" shapeId="0" xr:uid="{00000000-0006-0000-1200-00001A000000}">
      <text>
        <r>
          <rPr>
            <sz val="10"/>
            <color rgb="FF333333"/>
            <rFont val="Calibri"/>
            <family val="2"/>
          </rPr>
          <t>QUALIFIER: This data point is an ESTIMATE produced by the UNESCO INSTITUTE FOR STATISTICS.</t>
        </r>
      </text>
    </comment>
    <comment ref="E125" authorId="0" shapeId="0" xr:uid="{00000000-0006-0000-1200-00001B000000}">
      <text>
        <r>
          <rPr>
            <sz val="10"/>
            <color rgb="FF333333"/>
            <rFont val="Calibri"/>
            <family val="2"/>
          </rPr>
          <t>QUALIFIER: This data point is an ESTIMATE produced by the UNESCO INSTITUTE FOR STATISTICS.</t>
        </r>
      </text>
    </comment>
    <comment ref="F125" authorId="0" shapeId="0" xr:uid="{00000000-0006-0000-1200-00001C000000}">
      <text>
        <r>
          <rPr>
            <sz val="10"/>
            <color rgb="FF333333"/>
            <rFont val="Calibri"/>
            <family val="2"/>
          </rPr>
          <t>QUALIFIER: This data point is an ESTIMATE produced by the UNESCO INSTITUTE FOR STATISTICS.</t>
        </r>
      </text>
    </comment>
    <comment ref="D138" authorId="0" shapeId="0" xr:uid="{00000000-0006-0000-1200-00001D000000}">
      <text>
        <r>
          <rPr>
            <sz val="10"/>
            <color rgb="FF333333"/>
            <rFont val="Calibri"/>
            <family val="2"/>
          </rPr>
          <t>QUALIFIER: This data point is an ESTIMATE produced by the UNESCO INSTITUTE FOR STATISTICS.</t>
        </r>
      </text>
    </comment>
    <comment ref="E142" authorId="0" shapeId="0" xr:uid="{00000000-0006-0000-1200-00001E000000}">
      <text>
        <r>
          <rPr>
            <sz val="10"/>
            <color rgb="FF333333"/>
            <rFont val="Calibri"/>
            <family val="2"/>
          </rPr>
          <t>QUALIFIER: This data point is an ESTIMATE produced by the UNESCO INSTITUTE FOR STATISTICS.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F18" authorId="0" shapeId="0" xr:uid="{00000000-0006-0000-1300-000001000000}">
      <text>
        <r>
          <rPr>
            <sz val="10"/>
            <color rgb="FF333333"/>
            <rFont val="Calibri"/>
            <family val="2"/>
          </rPr>
          <t>QUALIFIER: This data point is an ESTIMATE produced by the UNESCO INSTITUTE FOR STATISTICS.</t>
        </r>
      </text>
    </comment>
    <comment ref="K23" authorId="0" shapeId="0" xr:uid="{00000000-0006-0000-1300-000002000000}">
      <text>
        <r>
          <rPr>
            <sz val="10"/>
            <color rgb="FF333333"/>
            <rFont val="Calibri"/>
            <family val="2"/>
          </rPr>
          <t>QUALIFIER: This data point is an ESTIMATE produced by the UNESCO INSTITUTE FOR STATISTICS.</t>
        </r>
      </text>
    </comment>
    <comment ref="I25" authorId="0" shapeId="0" xr:uid="{00000000-0006-0000-1300-000003000000}">
      <text>
        <r>
          <rPr>
            <sz val="10"/>
            <color rgb="FF333333"/>
            <rFont val="Calibri"/>
            <family val="2"/>
          </rPr>
          <t>QUALIFIER: This data point is a NATIONAL ESTIMATE.</t>
        </r>
      </text>
    </comment>
    <comment ref="I26" authorId="0" shapeId="0" xr:uid="{00000000-0006-0000-1300-000004000000}">
      <text>
        <r>
          <rPr>
            <sz val="10"/>
            <color rgb="FF333333"/>
            <rFont val="Calibri"/>
            <family val="2"/>
          </rPr>
          <t>QUALIFIER: This data point is an ESTIMATE produced by the UNESCO INSTITUTE FOR STATISTICS.</t>
        </r>
      </text>
    </comment>
    <comment ref="C33" authorId="0" shapeId="0" xr:uid="{00000000-0006-0000-1300-000005000000}">
      <text>
        <r>
          <rPr>
            <sz val="10"/>
            <color rgb="FF333333"/>
            <rFont val="Calibri"/>
            <family val="2"/>
          </rPr>
          <t>MAGNITUDE: The value will be 0. This data point is NOT APPLICABLE for the submitting nation.</t>
        </r>
      </text>
    </comment>
    <comment ref="D33" authorId="0" shapeId="0" xr:uid="{00000000-0006-0000-1300-000006000000}">
      <text>
        <r>
          <rPr>
            <sz val="10"/>
            <color rgb="FF333333"/>
            <rFont val="Calibri"/>
            <family val="2"/>
          </rPr>
          <t>MAGNITUDE: The value will be 0. This data point is NOT APPLICABLE for the submitting nation.</t>
        </r>
      </text>
    </comment>
    <comment ref="E33" authorId="0" shapeId="0" xr:uid="{00000000-0006-0000-1300-000007000000}">
      <text>
        <r>
          <rPr>
            <sz val="10"/>
            <color rgb="FF333333"/>
            <rFont val="Calibri"/>
            <family val="2"/>
          </rPr>
          <t>MAGNITUDE: The value will be 0. This data point is NOT APPLICABLE for the submitting nation.</t>
        </r>
      </text>
    </comment>
    <comment ref="F33" authorId="0" shapeId="0" xr:uid="{00000000-0006-0000-1300-000008000000}">
      <text>
        <r>
          <rPr>
            <sz val="10"/>
            <color rgb="FF333333"/>
            <rFont val="Calibri"/>
            <family val="2"/>
          </rPr>
          <t>MAGNITUDE: The value will be 0. This data point is NOT APPLICABLE for the submitting nation.</t>
        </r>
      </text>
    </comment>
    <comment ref="G33" authorId="0" shapeId="0" xr:uid="{00000000-0006-0000-1300-000009000000}">
      <text>
        <r>
          <rPr>
            <sz val="10"/>
            <color rgb="FF333333"/>
            <rFont val="Calibri"/>
            <family val="2"/>
          </rPr>
          <t>MAGNITUDE: The value will be 0. This data point is NOT APPLICABLE for the submitting nation.</t>
        </r>
      </text>
    </comment>
    <comment ref="H33" authorId="0" shapeId="0" xr:uid="{00000000-0006-0000-1300-00000A000000}">
      <text>
        <r>
          <rPr>
            <sz val="10"/>
            <color rgb="FF333333"/>
            <rFont val="Calibri"/>
            <family val="2"/>
          </rPr>
          <t>MAGNITUDE: The value will be 0. This data point is NOT APPLICABLE for the submitting nation.</t>
        </r>
      </text>
    </comment>
    <comment ref="I33" authorId="0" shapeId="0" xr:uid="{00000000-0006-0000-1300-00000B000000}">
      <text>
        <r>
          <rPr>
            <sz val="10"/>
            <color rgb="FF333333"/>
            <rFont val="Calibri"/>
            <family val="2"/>
          </rPr>
          <t>MAGNITUDE: The value will be 0. This data point is NOT APPLICABLE for the submitting nation.</t>
        </r>
      </text>
    </comment>
    <comment ref="J33" authorId="0" shapeId="0" xr:uid="{00000000-0006-0000-1300-00000C000000}">
      <text>
        <r>
          <rPr>
            <sz val="10"/>
            <color rgb="FF333333"/>
            <rFont val="Calibri"/>
            <family val="2"/>
          </rPr>
          <t>MAGNITUDE: The value will be 0. This data point is NOT APPLICABLE for the submitting nation.</t>
        </r>
      </text>
    </comment>
    <comment ref="K33" authorId="0" shapeId="0" xr:uid="{00000000-0006-0000-1300-00000D000000}">
      <text>
        <r>
          <rPr>
            <sz val="10"/>
            <color rgb="FF333333"/>
            <rFont val="Calibri"/>
            <family val="2"/>
          </rPr>
          <t>MAGNITUDE: The value will be 0. This data point is NOT APPLICABLE for the submitting nation.</t>
        </r>
      </text>
    </comment>
    <comment ref="L33" authorId="0" shapeId="0" xr:uid="{00000000-0006-0000-1300-00000E000000}">
      <text>
        <r>
          <rPr>
            <sz val="10"/>
            <color rgb="FF333333"/>
            <rFont val="Calibri"/>
            <family val="2"/>
          </rPr>
          <t>MAGNITUDE: The value will be 0. This data point is NOT APPLICABLE for the submitting nation.</t>
        </r>
      </text>
    </comment>
    <comment ref="M33" authorId="0" shapeId="0" xr:uid="{00000000-0006-0000-1300-00000F000000}">
      <text>
        <r>
          <rPr>
            <sz val="10"/>
            <color rgb="FF333333"/>
            <rFont val="Calibri"/>
            <family val="2"/>
          </rPr>
          <t>MAGNITUDE: The value will be 0. This data point is NOT APPLICABLE for the submitting nation.</t>
        </r>
      </text>
    </comment>
    <comment ref="D54" authorId="0" shapeId="0" xr:uid="{00000000-0006-0000-1300-000010000000}">
      <text>
        <r>
          <rPr>
            <sz val="10"/>
            <color rgb="FF333333"/>
            <rFont val="Calibri"/>
            <family val="2"/>
          </rPr>
          <t>QUALIFIER: This data point is a NATIONAL ESTIMATE.</t>
        </r>
      </text>
    </comment>
    <comment ref="E54" authorId="0" shapeId="0" xr:uid="{00000000-0006-0000-1300-000011000000}">
      <text>
        <r>
          <rPr>
            <sz val="10"/>
            <color rgb="FF333333"/>
            <rFont val="Calibri"/>
            <family val="2"/>
          </rPr>
          <t>QUALIFIER: This data point is a NATIONAL ESTIMATE.</t>
        </r>
      </text>
    </comment>
    <comment ref="D59" authorId="0" shapeId="0" xr:uid="{00000000-0006-0000-1300-000012000000}">
      <text>
        <r>
          <rPr>
            <sz val="10"/>
            <color rgb="FF333333"/>
            <rFont val="Calibri"/>
            <family val="2"/>
          </rPr>
          <t>QUALIFIER: This data point is a NATIONAL ESTIMATE.</t>
        </r>
      </text>
    </comment>
    <comment ref="E59" authorId="0" shapeId="0" xr:uid="{00000000-0006-0000-1300-000013000000}">
      <text>
        <r>
          <rPr>
            <sz val="10"/>
            <color rgb="FF333333"/>
            <rFont val="Calibri"/>
            <family val="2"/>
          </rPr>
          <t>QUALIFIER: This data point is a NATIONAL ESTIMATE.</t>
        </r>
      </text>
    </comment>
    <comment ref="C93" authorId="0" shapeId="0" xr:uid="{00000000-0006-0000-1300-000014000000}">
      <text>
        <r>
          <rPr>
            <sz val="10"/>
            <color rgb="FF333333"/>
            <rFont val="Calibri"/>
            <family val="2"/>
          </rPr>
          <t>QUALIFIER: This data point is an ESTIMATE produced by the UNESCO INSTITUTE FOR STATISTICS.</t>
        </r>
      </text>
    </comment>
    <comment ref="I102" authorId="0" shapeId="0" xr:uid="{00000000-0006-0000-1300-000015000000}">
      <text>
        <r>
          <rPr>
            <sz val="10"/>
            <color rgb="FF333333"/>
            <rFont val="Calibri"/>
            <family val="2"/>
          </rPr>
          <t>QUALIFIER: This data point is a NATIONAL ESTIMATE.</t>
        </r>
      </text>
    </comment>
    <comment ref="D104" authorId="0" shapeId="0" xr:uid="{00000000-0006-0000-1300-000016000000}">
      <text>
        <r>
          <rPr>
            <sz val="10"/>
            <color rgb="FF333333"/>
            <rFont val="Calibri"/>
            <family val="2"/>
          </rPr>
          <t>QUALIFIER: This data point is an ESTIMATE produced by the UNESCO INSTITUTE FOR STATISTICS.</t>
        </r>
      </text>
    </comment>
    <comment ref="E105" authorId="0" shapeId="0" xr:uid="{00000000-0006-0000-1300-000017000000}">
      <text>
        <r>
          <rPr>
            <sz val="10"/>
            <color rgb="FF333333"/>
            <rFont val="Calibri"/>
            <family val="2"/>
          </rPr>
          <t>QUALIFIER: This data point is an ESTIMATE produced by the UNESCO INSTITUTE FOR STATISTICS.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I11" authorId="0" shapeId="0" xr:uid="{00000000-0006-0000-0200-000001000000}">
      <text>
        <r>
          <rPr>
            <sz val="10"/>
            <color rgb="FF333333"/>
            <rFont val="Calibri"/>
            <family val="2"/>
          </rPr>
          <t>SOURCE: National Learning Assessment (NLA): Monitoring Trends in Educational Growth (MTEG) assessment; Grade 3; Minimum proficiency level: 8</t>
        </r>
      </text>
    </comment>
    <comment ref="H12" authorId="0" shapeId="0" xr:uid="{00000000-0006-0000-0200-000002000000}">
      <text>
        <r>
          <rPr>
            <sz val="10"/>
            <color rgb="FF333333"/>
            <rFont val="Calibri"/>
            <family val="2"/>
          </rPr>
          <t>SOURCE: National Learning Assessment (NLA): National Student Assessment (NSA); Grade 3; Minimum proficiency level: Proficient; Domain: Language</t>
        </r>
      </text>
    </comment>
    <comment ref="J12" authorId="0" shapeId="0" xr:uid="{00000000-0006-0000-0200-000003000000}">
      <text>
        <r>
          <rPr>
            <sz val="10"/>
            <color rgb="FF333333"/>
            <rFont val="Calibri"/>
            <family val="2"/>
          </rPr>
          <t>SOURCE: National Learning Assessment (NLA): National Student Assessment (NSA); Grade 3; Minimum proficiency level: Proficient; Domain: Language</t>
        </r>
      </text>
    </comment>
    <comment ref="J13" authorId="0" shapeId="0" xr:uid="{00000000-0006-0000-0200-000004000000}">
      <text>
        <r>
          <rPr>
            <sz val="10"/>
            <color rgb="FF333333"/>
            <rFont val="Calibri"/>
            <family val="2"/>
          </rPr>
          <t>SOURCE: National Learning Assessment (NLA): National Achievement Survey; Grade 3; Minimum proficiency level: Proficient</t>
        </r>
      </text>
    </comment>
    <comment ref="D14" authorId="0" shapeId="0" xr:uid="{00000000-0006-0000-0200-000005000000}">
      <text>
        <r>
          <rPr>
            <sz val="10"/>
            <color rgb="FF333333"/>
            <rFont val="Calibri"/>
            <family val="2"/>
          </rPr>
          <t>SOURCE: Progress in International Reading Literacy Study (PIRLS). Students achieving at least low International Benchmark. Grade 4</t>
        </r>
      </text>
    </comment>
    <comment ref="I14" authorId="0" shapeId="0" xr:uid="{00000000-0006-0000-0200-000006000000}">
      <text>
        <r>
          <rPr>
            <sz val="10"/>
            <color rgb="FF333333"/>
            <rFont val="Calibri"/>
            <family val="2"/>
          </rPr>
          <t>SOURCE: Progress in International Reading Literacy Study (PIRLS). Students achieving at least low International Benchmark. Grade 4</t>
        </r>
      </text>
    </comment>
    <comment ref="K15" authorId="0" shapeId="0" xr:uid="{00000000-0006-0000-0200-000007000000}">
      <text>
        <r>
          <rPr>
            <sz val="10"/>
            <color rgb="FF333333"/>
            <rFont val="Calibri"/>
            <family val="2"/>
          </rPr>
          <t>SOURCE: Multiple Indicator Cluster Survey (MICS6); Children attending grade 2/3; Minimum proficiency level: Foundational reading skills</t>
        </r>
      </text>
    </comment>
    <comment ref="G16" authorId="0" shapeId="0" xr:uid="{00000000-0006-0000-0200-000008000000}">
      <text>
        <r>
          <rPr>
            <sz val="10"/>
            <color rgb="FF333333"/>
            <rFont val="Calibri"/>
            <family val="2"/>
          </rPr>
          <t>SOURCE: National Learning Assessment (NLA): National Assessment; Grade 4 (+1); Minimum proficiency level: Proficient</t>
        </r>
      </text>
    </comment>
    <comment ref="L17" authorId="0" shapeId="0" xr:uid="{00000000-0006-0000-0200-000009000000}">
      <text>
        <r>
          <rPr>
            <sz val="10"/>
            <color rgb="FF333333"/>
            <rFont val="Calibri"/>
            <family val="2"/>
          </rPr>
          <t>SOURCE: Multiple Indicator Cluster Survey (MICS6); Children attending grade 2/3; Minimum proficiency level: Foundational reading skills</t>
        </r>
      </text>
    </comment>
    <comment ref="I18" authorId="0" shapeId="0" xr:uid="{00000000-0006-0000-0200-00000A000000}">
      <text>
        <r>
          <rPr>
            <sz val="10"/>
            <color rgb="FF333333"/>
            <rFont val="Calibri"/>
            <family val="2"/>
          </rPr>
          <t>SOURCE: National Learning Assessment (NLA): Chinese National Compulsory Education Quality Assessment; Grade 4 (+1); Minimum proficiency level: Good+Moderate</t>
        </r>
      </text>
    </comment>
    <comment ref="D19" authorId="0" shapeId="0" xr:uid="{00000000-0006-0000-0200-00000B000000}">
      <text>
        <r>
          <rPr>
            <sz val="10"/>
            <color rgb="FF333333"/>
            <rFont val="Calibri"/>
            <family val="2"/>
          </rPr>
          <t>SOURCE: Progress in International Reading Literacy Study (PIRLS). Students achieving at least low International Benchmark. Grade 4</t>
        </r>
      </text>
    </comment>
    <comment ref="I19" authorId="0" shapeId="0" xr:uid="{00000000-0006-0000-0200-00000C000000}">
      <text>
        <r>
          <rPr>
            <sz val="10"/>
            <color rgb="FF333333"/>
            <rFont val="Calibri"/>
            <family val="2"/>
          </rPr>
          <t>SOURCE: Progress in International Reading Literacy Study (PIRLS). Students achieving at least low International Benchmark. Grade 4</t>
        </r>
      </text>
    </comment>
    <comment ref="I20" authorId="0" shapeId="0" xr:uid="{00000000-0006-0000-0200-00000D000000}">
      <text>
        <r>
          <rPr>
            <sz val="10"/>
            <color rgb="FF333333"/>
            <rFont val="Calibri"/>
            <family val="2"/>
          </rPr>
          <t>SOURCE: Progress in International Reading Literacy Study (PIRLS). Students achieving at least low International Benchmark. Grade 4</t>
        </r>
      </text>
    </comment>
    <comment ref="J21" authorId="0" shapeId="0" xr:uid="{00000000-0006-0000-0200-00000E000000}">
      <text>
        <r>
          <rPr>
            <sz val="10"/>
            <color rgb="FF333333"/>
            <rFont val="Calibri"/>
            <family val="2"/>
          </rPr>
          <t>SOURCE: Multiple Indicator Cluster Survey (MICS6); Children attending grade 2/3; Minimum proficiency level: Foundational reading skills</t>
        </r>
      </text>
    </comment>
    <comment ref="D22" authorId="0" shapeId="0" xr:uid="{00000000-0006-0000-0200-00000F000000}">
      <text>
        <r>
          <rPr>
            <sz val="10"/>
            <color rgb="FF333333"/>
            <rFont val="Calibri"/>
            <family val="2"/>
          </rPr>
          <t>SOURCE: Progress in International Reading Literacy Study (PIRLS). Students achieving at least low International Benchmark. Grade 4</t>
        </r>
      </text>
    </comment>
    <comment ref="D23" authorId="0" shapeId="0" xr:uid="{00000000-0006-0000-0200-000010000000}">
      <text>
        <r>
          <rPr>
            <sz val="10"/>
            <color rgb="FF333333"/>
            <rFont val="Calibri"/>
            <family val="2"/>
          </rPr>
          <t>SOURCE: National Learning Assessment (NLA): National assessments of student learning (ASLO) ; Grade 3; Minimum proficiency level: Level 5</t>
        </r>
      </text>
    </comment>
    <comment ref="E23" authorId="0" shapeId="0" xr:uid="{00000000-0006-0000-0200-000011000000}">
      <text>
        <r>
          <rPr>
            <sz val="10"/>
            <color rgb="FF333333"/>
            <rFont val="Calibri"/>
            <family val="2"/>
          </rPr>
          <t>SOURCE: National Learning Assessment (NLA). Assessment of Student Learning Outcomes (ASLO III) ; Grade 3; Minimum proficiency level: Level 3</t>
        </r>
      </text>
    </comment>
    <comment ref="K24" authorId="0" shapeId="0" xr:uid="{00000000-0006-0000-0200-000012000000}">
      <text>
        <r>
          <rPr>
            <sz val="10"/>
            <color rgb="FF333333"/>
            <rFont val="Calibri"/>
            <family val="2"/>
          </rPr>
          <t>SOURCE: Multiple Indicator Cluster Survey (MICS6); Children attending grade 2/3; Minimum proficiency level: Foundational reading skills</t>
        </r>
      </text>
    </comment>
    <comment ref="D25" authorId="0" shapeId="0" xr:uid="{00000000-0006-0000-0200-000013000000}">
      <text>
        <r>
          <rPr>
            <sz val="10"/>
            <color rgb="FF333333"/>
            <rFont val="Calibri"/>
            <family val="2"/>
          </rPr>
          <t>SOURCE: Progress in International Reading Literacy Study (PIRLS). Students achieving at least low International Benchmark. Grade 4</t>
        </r>
      </text>
    </comment>
    <comment ref="I25" authorId="0" shapeId="0" xr:uid="{00000000-0006-0000-0200-000014000000}">
      <text>
        <r>
          <rPr>
            <sz val="10"/>
            <color rgb="FF333333"/>
            <rFont val="Calibri"/>
            <family val="2"/>
          </rPr>
          <t>SOURCE: Progress in International Reading Literacy Study (PIRLS). Students achieving at least low International Benchmark. Grade 4</t>
        </r>
      </text>
    </comment>
    <comment ref="L26" authorId="0" shapeId="0" xr:uid="{00000000-0006-0000-0200-000015000000}">
      <text>
        <r>
          <rPr>
            <sz val="10"/>
            <color rgb="FF333333"/>
            <rFont val="Calibri"/>
            <family val="2"/>
          </rPr>
          <t>SOURCE: Multiple Indicator Cluster Survey (MICS6); Children attending grade 2/3; Minimum proficiency level: Foundational reading skills</t>
        </r>
      </text>
    </comment>
    <comment ref="D27" authorId="0" shapeId="0" xr:uid="{00000000-0006-0000-0200-000016000000}">
      <text>
        <r>
          <rPr>
            <sz val="10"/>
            <color rgb="FF333333"/>
            <rFont val="Calibri"/>
            <family val="2"/>
          </rPr>
          <t>SOURCE: Progress in International Reading Literacy Study (PIRLS). Students achieving at least low International Benchmark. Grade 4</t>
        </r>
      </text>
    </comment>
    <comment ref="I27" authorId="0" shapeId="0" xr:uid="{00000000-0006-0000-0200-000017000000}">
      <text>
        <r>
          <rPr>
            <sz val="10"/>
            <color rgb="FF333333"/>
            <rFont val="Calibri"/>
            <family val="2"/>
          </rPr>
          <t>SOURCE: Progress in International Reading Literacy Study (PIRLS). Students achieving at least low International Benchmark. Grade 4</t>
        </r>
      </text>
    </comment>
    <comment ref="D28" authorId="0" shapeId="0" xr:uid="{00000000-0006-0000-0200-000018000000}">
      <text>
        <r>
          <rPr>
            <sz val="10"/>
            <color rgb="FF333333"/>
            <rFont val="Calibri"/>
            <family val="2"/>
          </rPr>
          <t>SOURCE: Progress in International Reading Literacy Study (PIRLS). Students achieving at least low International Benchmark. Grade 4</t>
        </r>
      </text>
    </comment>
    <comment ref="I28" authorId="0" shapeId="0" xr:uid="{00000000-0006-0000-0200-000019000000}">
      <text>
        <r>
          <rPr>
            <sz val="10"/>
            <color rgb="FF333333"/>
            <rFont val="Calibri"/>
            <family val="2"/>
          </rPr>
          <t>SOURCE: Progress in International Reading Literacy Study (PIRLS). Students achieving at least low International Benchmark. Grade 4</t>
        </r>
      </text>
    </comment>
    <comment ref="D29" authorId="0" shapeId="0" xr:uid="{00000000-0006-0000-0200-00001A000000}">
      <text>
        <r>
          <rPr>
            <sz val="10"/>
            <color rgb="FF333333"/>
            <rFont val="Calibri"/>
            <family val="2"/>
          </rPr>
          <t>SOURCE: Progress in International Reading Literacy Study (PIRLS). Students achieving at least low International Benchmark. Grade 4</t>
        </r>
      </text>
    </comment>
    <comment ref="I29" authorId="0" shapeId="0" xr:uid="{00000000-0006-0000-0200-00001B000000}">
      <text>
        <r>
          <rPr>
            <sz val="10"/>
            <color rgb="FF333333"/>
            <rFont val="Calibri"/>
            <family val="2"/>
          </rPr>
          <t>SOURCE: Progress in International Reading Literacy Study (PIRLS). Students achieving at least low International Benchmark. Grade 4</t>
        </r>
      </text>
    </comment>
    <comment ref="D30" authorId="0" shapeId="0" xr:uid="{00000000-0006-0000-0200-00001C000000}">
      <text>
        <r>
          <rPr>
            <sz val="10"/>
            <color rgb="FF333333"/>
            <rFont val="Calibri"/>
            <family val="2"/>
          </rPr>
          <t>SOURCE: Progress in International Reading Literacy Study (PIRLS). Students achieving at least low International Benchmark. Grade 4</t>
        </r>
      </text>
    </comment>
    <comment ref="I30" authorId="0" shapeId="0" xr:uid="{00000000-0006-0000-0200-00001D000000}">
      <text>
        <r>
          <rPr>
            <sz val="10"/>
            <color rgb="FF333333"/>
            <rFont val="Calibri"/>
            <family val="2"/>
          </rPr>
          <t>SOURCE: Progress in International Reading Literacy Study (PIRLS). Students achieving at least low International Benchmark. Grade 4</t>
        </r>
      </text>
    </comment>
    <comment ref="D31" authorId="0" shapeId="0" xr:uid="{00000000-0006-0000-0200-00001E000000}">
      <text>
        <r>
          <rPr>
            <sz val="10"/>
            <color rgb="FF333333"/>
            <rFont val="Calibri"/>
            <family val="2"/>
          </rPr>
          <t>SOURCE: Progress in International Reading Literacy Study (PIRLS). Students achieving at least low International Benchmark. Grade 4</t>
        </r>
      </text>
    </comment>
    <comment ref="I31" authorId="0" shapeId="0" xr:uid="{00000000-0006-0000-0200-00001F000000}">
      <text>
        <r>
          <rPr>
            <sz val="10"/>
            <color rgb="FF333333"/>
            <rFont val="Calibri"/>
            <family val="2"/>
          </rPr>
          <t>SOURCE: Progress in International Reading Literacy Study (PIRLS). Students achieving at least low International Benchmark. Grade 4</t>
        </r>
      </text>
    </comment>
    <comment ref="D32" authorId="0" shapeId="0" xr:uid="{00000000-0006-0000-0200-000020000000}">
      <text>
        <r>
          <rPr>
            <sz val="10"/>
            <color rgb="FF333333"/>
            <rFont val="Calibri"/>
            <family val="2"/>
          </rPr>
          <t>SOURCE: Progress in International Reading Literacy Study (PIRLS). Students achieving at least low International Benchmark. Grade 4</t>
        </r>
      </text>
    </comment>
    <comment ref="I32" authorId="0" shapeId="0" xr:uid="{00000000-0006-0000-0200-000021000000}">
      <text>
        <r>
          <rPr>
            <sz val="10"/>
            <color rgb="FF333333"/>
            <rFont val="Calibri"/>
            <family val="2"/>
          </rPr>
          <t>SOURCE: Progress in International Reading Literacy Study (PIRLS). Students achieving at least low International Benchmark. Grade 4</t>
        </r>
      </text>
    </comment>
    <comment ref="I33" authorId="0" shapeId="0" xr:uid="{00000000-0006-0000-0200-000022000000}">
      <text>
        <r>
          <rPr>
            <sz val="10"/>
            <color rgb="FF333333"/>
            <rFont val="Calibri"/>
            <family val="2"/>
          </rPr>
          <t>SOURCE: Progress in International Reading Literacy Study (PIRLS). Students achieving at least low International Benchmark. Grade 4</t>
        </r>
      </text>
    </comment>
    <comment ref="D34" authorId="0" shapeId="0" xr:uid="{00000000-0006-0000-0200-000023000000}">
      <text>
        <r>
          <rPr>
            <sz val="10"/>
            <color rgb="FF333333"/>
            <rFont val="Calibri"/>
            <family val="2"/>
          </rPr>
          <t>SOURCE: Progress in International Reading Literacy Study (PIRLS). Students achieving at least low International Benchmark. Grade 4</t>
        </r>
      </text>
    </comment>
    <comment ref="I34" authorId="0" shapeId="0" xr:uid="{00000000-0006-0000-0200-000024000000}">
      <text>
        <r>
          <rPr>
            <sz val="10"/>
            <color rgb="FF333333"/>
            <rFont val="Calibri"/>
            <family val="2"/>
          </rPr>
          <t>SOURCE: Progress in International Reading Literacy Study (PIRLS). Students achieving at least low International Benchmark. Grade 4</t>
        </r>
      </text>
    </comment>
    <comment ref="D35" authorId="0" shapeId="0" xr:uid="{00000000-0006-0000-0200-000025000000}">
      <text>
        <r>
          <rPr>
            <sz val="10"/>
            <color rgb="FF333333"/>
            <rFont val="Calibri"/>
            <family val="2"/>
          </rPr>
          <t>SOURCE: Progress in International Reading Literacy Study (PIRLS). Students achieving at least low International Benchmark. Grade 4</t>
        </r>
      </text>
    </comment>
    <comment ref="I35" authorId="0" shapeId="0" xr:uid="{00000000-0006-0000-0200-000026000000}">
      <text>
        <r>
          <rPr>
            <sz val="10"/>
            <color rgb="FF333333"/>
            <rFont val="Calibri"/>
            <family val="2"/>
          </rPr>
          <t>SOURCE: Progress in International Reading Literacy Study (PIRLS). Students achieving at least low International Benchmark. Grade 4</t>
        </r>
      </text>
    </comment>
    <comment ref="D36" authorId="0" shapeId="0" xr:uid="{00000000-0006-0000-0200-000027000000}">
      <text>
        <r>
          <rPr>
            <sz val="10"/>
            <color rgb="FF333333"/>
            <rFont val="Calibri"/>
            <family val="2"/>
          </rPr>
          <t>SOURCE: Progress in International Reading Literacy Study (PIRLS). Students achieving at least low International Benchmark. Grade 4</t>
        </r>
      </text>
    </comment>
    <comment ref="I36" authorId="0" shapeId="0" xr:uid="{00000000-0006-0000-0200-000028000000}">
      <text>
        <r>
          <rPr>
            <sz val="10"/>
            <color rgb="FF333333"/>
            <rFont val="Calibri"/>
            <family val="2"/>
          </rPr>
          <t>SOURCE: Progress in International Reading Literacy Study (PIRLS). Students achieving at least low International Benchmark. Grade 4</t>
        </r>
      </text>
    </comment>
    <comment ref="D37" authorId="0" shapeId="0" xr:uid="{00000000-0006-0000-0200-000029000000}">
      <text>
        <r>
          <rPr>
            <sz val="10"/>
            <color rgb="FF333333"/>
            <rFont val="Calibri"/>
            <family val="2"/>
          </rPr>
          <t>SOURCE: Progress in International Reading Literacy Study (PIRLS). Students achieving at least low International Benchmark. Grade 4</t>
        </r>
      </text>
    </comment>
    <comment ref="I37" authorId="0" shapeId="0" xr:uid="{00000000-0006-0000-0200-00002A000000}">
      <text>
        <r>
          <rPr>
            <sz val="10"/>
            <color rgb="FF333333"/>
            <rFont val="Calibri"/>
            <family val="2"/>
          </rPr>
          <t>SOURCE: Progress in International Reading Literacy Study (PIRLS). Students achieving at least low International Benchmark. Grade 4</t>
        </r>
      </text>
    </comment>
    <comment ref="D38" authorId="0" shapeId="0" xr:uid="{00000000-0006-0000-0200-00002B000000}">
      <text>
        <r>
          <rPr>
            <sz val="10"/>
            <color rgb="FF333333"/>
            <rFont val="Calibri"/>
            <family val="2"/>
          </rPr>
          <t>SOURCE: Progress in International Reading Literacy Study (PIRLS). Students achieving at least low International Benchmark. Grade 4</t>
        </r>
      </text>
    </comment>
    <comment ref="I38" authorId="0" shapeId="0" xr:uid="{00000000-0006-0000-0200-00002C000000}">
      <text>
        <r>
          <rPr>
            <sz val="10"/>
            <color rgb="FF333333"/>
            <rFont val="Calibri"/>
            <family val="2"/>
          </rPr>
          <t>SOURCE: Progress in International Reading Literacy Study (PIRLS). Students achieving at least low International Benchmark. Grade 4</t>
        </r>
      </text>
    </comment>
    <comment ref="D39" authorId="0" shapeId="0" xr:uid="{00000000-0006-0000-0200-00002D000000}">
      <text>
        <r>
          <rPr>
            <sz val="10"/>
            <color rgb="FF333333"/>
            <rFont val="Calibri"/>
            <family val="2"/>
          </rPr>
          <t>SOURCE: Progress in International Reading Literacy Study (PIRLS). Students achieving at least low International Benchmark. Grade 4</t>
        </r>
      </text>
    </comment>
    <comment ref="D40" authorId="0" shapeId="0" xr:uid="{00000000-0006-0000-0200-00002E000000}">
      <text>
        <r>
          <rPr>
            <sz val="10"/>
            <color rgb="FF333333"/>
            <rFont val="Calibri"/>
            <family val="2"/>
          </rPr>
          <t>SOURCE: Progress in International Reading Literacy Study (PIRLS). Students achieving at least low International Benchmark. Grade 4</t>
        </r>
      </text>
    </comment>
    <comment ref="I40" authorId="0" shapeId="0" xr:uid="{00000000-0006-0000-0200-00002F000000}">
      <text>
        <r>
          <rPr>
            <sz val="10"/>
            <color rgb="FF333333"/>
            <rFont val="Calibri"/>
            <family val="2"/>
          </rPr>
          <t>SOURCE: Progress in International Reading Literacy Study (PIRLS). Students achieving at least low International Benchmark. Grade 4</t>
        </r>
      </text>
    </comment>
    <comment ref="D41" authorId="0" shapeId="0" xr:uid="{00000000-0006-0000-0200-000030000000}">
      <text>
        <r>
          <rPr>
            <sz val="10"/>
            <color rgb="FF333333"/>
            <rFont val="Calibri"/>
            <family val="2"/>
          </rPr>
          <t>SOURCE: Progress in International Reading Literacy Study (PIRLS). Students achieving at least low International Benchmark. Grade 4</t>
        </r>
      </text>
    </comment>
    <comment ref="I41" authorId="0" shapeId="0" xr:uid="{00000000-0006-0000-0200-000031000000}">
      <text>
        <r>
          <rPr>
            <sz val="10"/>
            <color rgb="FF333333"/>
            <rFont val="Calibri"/>
            <family val="2"/>
          </rPr>
          <t>SOURCE: Progress in International Reading Literacy Study (PIRLS). Students achieving at least low International Benchmark. Grade 4</t>
        </r>
      </text>
    </comment>
    <comment ref="D42" authorId="0" shapeId="0" xr:uid="{00000000-0006-0000-0200-000032000000}">
      <text>
        <r>
          <rPr>
            <sz val="10"/>
            <color rgb="FF333333"/>
            <rFont val="Calibri"/>
            <family val="2"/>
          </rPr>
          <t>SOURCE: Progress in International Reading Literacy Study (PIRLS). Students achieving at least low International Benchmark. Grade 4</t>
        </r>
      </text>
    </comment>
    <comment ref="I42" authorId="0" shapeId="0" xr:uid="{00000000-0006-0000-0200-000033000000}">
      <text>
        <r>
          <rPr>
            <sz val="10"/>
            <color rgb="FF333333"/>
            <rFont val="Calibri"/>
            <family val="2"/>
          </rPr>
          <t>SOURCE: Progress in International Reading Literacy Study (PIRLS). Students achieving at least low International Benchmark. Grade 4</t>
        </r>
      </text>
    </comment>
    <comment ref="D43" authorId="0" shapeId="0" xr:uid="{00000000-0006-0000-0200-000034000000}">
      <text>
        <r>
          <rPr>
            <sz val="10"/>
            <color rgb="FF333333"/>
            <rFont val="Calibri"/>
            <family val="2"/>
          </rPr>
          <t>SOURCE: Progress in International Reading Literacy Study (PIRLS). Students achieving at least low International Benchmark. Grade 4</t>
        </r>
      </text>
    </comment>
    <comment ref="I43" authorId="0" shapeId="0" xr:uid="{00000000-0006-0000-0200-000035000000}">
      <text>
        <r>
          <rPr>
            <sz val="10"/>
            <color rgb="FF333333"/>
            <rFont val="Calibri"/>
            <family val="2"/>
          </rPr>
          <t>SOURCE: Progress in International Reading Literacy Study (PIRLS). Students achieving at least low International Benchmark. Grade 4</t>
        </r>
      </text>
    </comment>
    <comment ref="F44" authorId="0" shapeId="0" xr:uid="{00000000-0006-0000-0200-000036000000}">
      <text>
        <r>
          <rPr>
            <sz val="10"/>
            <color rgb="FF333333"/>
            <rFont val="Calibri"/>
            <family val="2"/>
          </rPr>
          <t>SOURCE: Laboratorio Latinoamericano de Evaluación de la Calidad de la Educación (LLECE). Students achieving at least proficiency Level 2. Grade 3</t>
        </r>
      </text>
    </comment>
    <comment ref="F45" authorId="0" shapeId="0" xr:uid="{00000000-0006-0000-0200-000037000000}">
      <text>
        <r>
          <rPr>
            <sz val="10"/>
            <color rgb="FF333333"/>
            <rFont val="Calibri"/>
            <family val="2"/>
          </rPr>
          <t>SOURCE: Laboratorio Latinoamericano de Evaluación de la Calidad de la Educación (LLECE). Students achieving at least proficiency Level 2. Grade 3</t>
        </r>
      </text>
    </comment>
    <comment ref="F46" authorId="0" shapeId="0" xr:uid="{00000000-0006-0000-0200-000038000000}">
      <text>
        <r>
          <rPr>
            <sz val="10"/>
            <color rgb="FF333333"/>
            <rFont val="Calibri"/>
            <family val="2"/>
          </rPr>
          <t>SOURCE: Laboratorio Latinoamericano de Evaluación de la Calidad de la Educación (LLECE). Students achieving at least proficiency Level 2. Grade 3</t>
        </r>
      </text>
    </comment>
    <comment ref="F47" authorId="0" shapeId="0" xr:uid="{00000000-0006-0000-0200-000039000000}">
      <text>
        <r>
          <rPr>
            <sz val="10"/>
            <color rgb="FF333333"/>
            <rFont val="Calibri"/>
            <family val="2"/>
          </rPr>
          <t>SOURCE: Laboratorio Latinoamericano de Evaluación de la Calidad de la Educación (LLECE). Students achieving at least proficiency Level 2. Grade 3</t>
        </r>
      </text>
    </comment>
    <comment ref="F48" authorId="0" shapeId="0" xr:uid="{00000000-0006-0000-0200-00003A000000}">
      <text>
        <r>
          <rPr>
            <sz val="10"/>
            <color rgb="FF333333"/>
            <rFont val="Calibri"/>
            <family val="2"/>
          </rPr>
          <t>SOURCE: Laboratorio Latinoamericano de Evaluación de la Calidad de la Educación (LLECE). Students achieving at least proficiency Level 2. Grade 3</t>
        </r>
      </text>
    </comment>
    <comment ref="L49" authorId="0" shapeId="0" xr:uid="{00000000-0006-0000-0200-00003B000000}">
      <text>
        <r>
          <rPr>
            <sz val="10"/>
            <color rgb="FF333333"/>
            <rFont val="Calibri"/>
            <family val="2"/>
          </rPr>
          <t>SOURCE: National Learning Assessment (NLA): Grade 2</t>
        </r>
      </text>
    </comment>
    <comment ref="F50" authorId="0" shapeId="0" xr:uid="{00000000-0006-0000-0200-00003C000000}">
      <text>
        <r>
          <rPr>
            <sz val="10"/>
            <color rgb="FF333333"/>
            <rFont val="Calibri"/>
            <family val="2"/>
          </rPr>
          <t>SOURCE: Laboratorio Latinoamericano de Evaluación de la Calidad de la Educación (LLECE). Students achieving at least proficiency Level 2. Grade 3</t>
        </r>
      </text>
    </comment>
    <comment ref="F51" authorId="0" shapeId="0" xr:uid="{00000000-0006-0000-0200-00003D000000}">
      <text>
        <r>
          <rPr>
            <sz val="10"/>
            <color rgb="FF333333"/>
            <rFont val="Calibri"/>
            <family val="2"/>
          </rPr>
          <t>SOURCE: Laboratorio Latinoamericano de Evaluación de la Calidad de la Educación (LLECE). Students achieving at least proficiency Level 2. Grade 3</t>
        </r>
      </text>
    </comment>
    <comment ref="F52" authorId="0" shapeId="0" xr:uid="{00000000-0006-0000-0200-00003E000000}">
      <text>
        <r>
          <rPr>
            <sz val="10"/>
            <color rgb="FF333333"/>
            <rFont val="Calibri"/>
            <family val="2"/>
          </rPr>
          <t>SOURCE: Laboratorio Latinoamericano de Evaluación de la Calidad de la Educación (LLECE). Students achieving at least proficiency Level 2. Grade 3</t>
        </r>
      </text>
    </comment>
    <comment ref="F53" authorId="0" shapeId="0" xr:uid="{00000000-0006-0000-0200-00003F000000}">
      <text>
        <r>
          <rPr>
            <sz val="10"/>
            <color rgb="FF333333"/>
            <rFont val="Calibri"/>
            <family val="2"/>
          </rPr>
          <t>SOURCE: Laboratorio Latinoamericano de Evaluación de la Calidad de la Educación (LLECE). Students achieving at least proficiency Level 2. Grade 3</t>
        </r>
      </text>
    </comment>
    <comment ref="J54" authorId="0" shapeId="0" xr:uid="{00000000-0006-0000-0200-000040000000}">
      <text>
        <r>
          <rPr>
            <sz val="10"/>
            <color rgb="FF333333"/>
            <rFont val="Calibri"/>
            <family val="2"/>
          </rPr>
          <t>SOURCE: National Learning Assessment (NLA). Grade 4. MLP: Mastery Level</t>
        </r>
      </text>
    </comment>
    <comment ref="F55" authorId="0" shapeId="0" xr:uid="{00000000-0006-0000-0200-000041000000}">
      <text>
        <r>
          <rPr>
            <sz val="10"/>
            <color rgb="FF333333"/>
            <rFont val="Calibri"/>
            <family val="2"/>
          </rPr>
          <t>SOURCE: Laboratorio Latinoamericano de Evaluación de la Calidad de la Educación (LLECE). Students achieving at least proficiency Level 2. Grade 3</t>
        </r>
      </text>
    </comment>
    <comment ref="F56" authorId="0" shapeId="0" xr:uid="{00000000-0006-0000-0200-000042000000}">
      <text>
        <r>
          <rPr>
            <sz val="10"/>
            <color rgb="FF333333"/>
            <rFont val="Calibri"/>
            <family val="2"/>
          </rPr>
          <t>SOURCE: Laboratorio Latinoamericano de Evaluación de la Calidad de la Educación (LLECE). Students achieving at least proficiency Level 2. Grade 3</t>
        </r>
      </text>
    </comment>
    <comment ref="F57" authorId="0" shapeId="0" xr:uid="{00000000-0006-0000-0200-000043000000}">
      <text>
        <r>
          <rPr>
            <sz val="10"/>
            <color rgb="FF333333"/>
            <rFont val="Calibri"/>
            <family val="2"/>
          </rPr>
          <t>SOURCE: Laboratorio Latinoamericano de Evaluación de la Calidad de la Educación (LLECE). Students achieving at least proficiency Level 2. Grade 3</t>
        </r>
      </text>
    </comment>
    <comment ref="F58" authorId="0" shapeId="0" xr:uid="{00000000-0006-0000-0200-000044000000}">
      <text>
        <r>
          <rPr>
            <sz val="10"/>
            <color rgb="FF333333"/>
            <rFont val="Calibri"/>
            <family val="2"/>
          </rPr>
          <t>SOURCE: Laboratorio Latinoamericano de Evaluación de la Calidad de la Educación (LLECE). Students achieving at least proficiency Level 2. Grade 3</t>
        </r>
      </text>
    </comment>
    <comment ref="F59" authorId="0" shapeId="0" xr:uid="{00000000-0006-0000-0200-000045000000}">
      <text>
        <r>
          <rPr>
            <sz val="10"/>
            <color rgb="FF333333"/>
            <rFont val="Calibri"/>
            <family val="2"/>
          </rPr>
          <t>SOURCE: Laboratorio Latinoamericano de Evaluación de la Calidad de la Educación (LLECE). Students achieving at least proficiency Level 2. Grade 3</t>
        </r>
      </text>
    </comment>
    <comment ref="K60" authorId="0" shapeId="0" xr:uid="{00000000-0006-0000-0200-000046000000}">
      <text>
        <r>
          <rPr>
            <sz val="10"/>
            <color rgb="FF333333"/>
            <rFont val="Calibri"/>
            <family val="2"/>
          </rPr>
          <t>SOURCE: Multiple Indicator Cluster Survey (MICS6); Children attending grade 2/3; Minimum proficiency level: Foundational reading skills</t>
        </r>
      </text>
    </comment>
    <comment ref="D61" authorId="0" shapeId="0" xr:uid="{00000000-0006-0000-0200-000047000000}">
      <text>
        <r>
          <rPr>
            <sz val="10"/>
            <color rgb="FF333333"/>
            <rFont val="Calibri"/>
            <family val="2"/>
          </rPr>
          <t>SOURCE: Progress in International Reading Literacy Study (PIRLS). Students achieving at least low International Benchmark. Grade 4</t>
        </r>
      </text>
    </comment>
    <comment ref="I61" authorId="0" shapeId="0" xr:uid="{00000000-0006-0000-0200-000048000000}">
      <text>
        <r>
          <rPr>
            <sz val="10"/>
            <color rgb="FF333333"/>
            <rFont val="Calibri"/>
            <family val="2"/>
          </rPr>
          <t>SOURCE: Progress in International Reading Literacy Study (PIRLS). Students achieving at least low International Benchmark. Grade 4</t>
        </r>
      </text>
    </comment>
    <comment ref="F62" authorId="0" shapeId="0" xr:uid="{00000000-0006-0000-0200-000049000000}">
      <text>
        <r>
          <rPr>
            <sz val="10"/>
            <color rgb="FF333333"/>
            <rFont val="Calibri"/>
            <family val="2"/>
          </rPr>
          <t>SOURCE: Laboratorio Latinoamericano de Evaluación de la Calidad de la Educación (LLECE). Students achieving at least proficiency Level 2. Grade 3</t>
        </r>
      </text>
    </comment>
    <comment ref="I63" authorId="0" shapeId="0" xr:uid="{00000000-0006-0000-0200-00004A000000}">
      <text>
        <r>
          <rPr>
            <sz val="10"/>
            <color rgb="FF333333"/>
            <rFont val="Calibri"/>
            <family val="2"/>
          </rPr>
          <t>SOURCE: Progress in International Reading Literacy Study (PIRLS). Students achieving at least low International Benchmark. Grade 4</t>
        </r>
      </text>
    </comment>
    <comment ref="F64" authorId="0" shapeId="0" xr:uid="{00000000-0006-0000-0200-00004B000000}">
      <text>
        <r>
          <rPr>
            <sz val="10"/>
            <color rgb="FF333333"/>
            <rFont val="Calibri"/>
            <family val="2"/>
          </rPr>
          <t>SOURCE: Early Grade Reading Assessment (EGRA). Share of Grade 3 students reading at or above tentative benchmark level.</t>
        </r>
      </text>
    </comment>
    <comment ref="D65" authorId="0" shapeId="0" xr:uid="{00000000-0006-0000-0200-00004C000000}">
      <text>
        <r>
          <rPr>
            <sz val="10"/>
            <color rgb="FF333333"/>
            <rFont val="Calibri"/>
            <family val="2"/>
          </rPr>
          <t>SOURCE: Progress in International Reading Literacy Study (PIRLS). Students achieving at least low International Benchmark. Grade 4</t>
        </r>
      </text>
    </comment>
    <comment ref="I65" authorId="0" shapeId="0" xr:uid="{00000000-0006-0000-0200-00004D000000}">
      <text>
        <r>
          <rPr>
            <sz val="10"/>
            <color rgb="FF333333"/>
            <rFont val="Calibri"/>
            <family val="2"/>
          </rPr>
          <t>SOURCE: Progress in International Reading Literacy Study (PIRLS). Students achieving at least low International Benchmark. Grade 4</t>
        </r>
      </text>
    </comment>
    <comment ref="D66" authorId="0" shapeId="0" xr:uid="{00000000-0006-0000-0200-00004E000000}">
      <text>
        <r>
          <rPr>
            <sz val="10"/>
            <color rgb="FF333333"/>
            <rFont val="Calibri"/>
            <family val="2"/>
          </rPr>
          <t>SOURCE: Progress in International Reading Literacy Study (PIRLS). Students achieving at least low International Benchmark. Grade 4</t>
        </r>
      </text>
    </comment>
    <comment ref="I66" authorId="0" shapeId="0" xr:uid="{00000000-0006-0000-0200-00004F000000}">
      <text>
        <r>
          <rPr>
            <sz val="10"/>
            <color rgb="FF333333"/>
            <rFont val="Calibri"/>
            <family val="2"/>
          </rPr>
          <t>SOURCE: Progress in International Reading Literacy Study (PIRLS). Students achieving at least low International Benchmark. Grade 4</t>
        </r>
      </text>
    </comment>
    <comment ref="D67" authorId="0" shapeId="0" xr:uid="{00000000-0006-0000-0200-000050000000}">
      <text>
        <r>
          <rPr>
            <sz val="10"/>
            <color rgb="FF333333"/>
            <rFont val="Calibri"/>
            <family val="2"/>
          </rPr>
          <t>SOURCE: Progress in International Reading Literacy Study (PIRLS). Students achieving at least low International Benchmark. Grade 4</t>
        </r>
      </text>
    </comment>
    <comment ref="D68" authorId="0" shapeId="0" xr:uid="{00000000-0006-0000-0200-000051000000}">
      <text>
        <r>
          <rPr>
            <sz val="10"/>
            <color rgb="FF333333"/>
            <rFont val="Calibri"/>
            <family val="2"/>
          </rPr>
          <t>SOURCE: Progress in International Reading Literacy Study (PIRLS). Students achieving at least low International Benchmark. Grade 4</t>
        </r>
      </text>
    </comment>
    <comment ref="I68" authorId="0" shapeId="0" xr:uid="{00000000-0006-0000-0200-000052000000}">
      <text>
        <r>
          <rPr>
            <sz val="10"/>
            <color rgb="FF333333"/>
            <rFont val="Calibri"/>
            <family val="2"/>
          </rPr>
          <t>SOURCE: Progress in International Reading Literacy Study (PIRLS). Students achieving at least low International Benchmark. Grade 4</t>
        </r>
      </text>
    </comment>
    <comment ref="D69" authorId="0" shapeId="0" xr:uid="{00000000-0006-0000-0200-000053000000}">
      <text>
        <r>
          <rPr>
            <sz val="10"/>
            <color rgb="FF333333"/>
            <rFont val="Calibri"/>
            <family val="2"/>
          </rPr>
          <t>SOURCE: Progress in International Reading Literacy Study (PIRLS). Students achieving at least low International Benchmark. Grade 4</t>
        </r>
      </text>
    </comment>
    <comment ref="I69" authorId="0" shapeId="0" xr:uid="{00000000-0006-0000-0200-000054000000}">
      <text>
        <r>
          <rPr>
            <sz val="10"/>
            <color rgb="FF333333"/>
            <rFont val="Calibri"/>
            <family val="2"/>
          </rPr>
          <t>SOURCE: Progress in International Reading Literacy Study (PIRLS). Students achieving at least low International Benchmark. Grade 4</t>
        </r>
      </text>
    </comment>
    <comment ref="D70" authorId="0" shapeId="0" xr:uid="{00000000-0006-0000-0200-000055000000}">
      <text>
        <r>
          <rPr>
            <sz val="10"/>
            <color rgb="FF333333"/>
            <rFont val="Calibri"/>
            <family val="2"/>
          </rPr>
          <t>SOURCE: Progress in International Reading Literacy Study (PIRLS). Students achieving at least low International Benchmark. Grade 4</t>
        </r>
      </text>
    </comment>
    <comment ref="I70" authorId="0" shapeId="0" xr:uid="{00000000-0006-0000-0200-000056000000}">
      <text>
        <r>
          <rPr>
            <sz val="10"/>
            <color rgb="FF333333"/>
            <rFont val="Calibri"/>
            <family val="2"/>
          </rPr>
          <t>SOURCE: Progress in International Reading Literacy Study (PIRLS). Students achieving at least low International Benchmark. Grade 4</t>
        </r>
      </text>
    </comment>
    <comment ref="D71" authorId="0" shapeId="0" xr:uid="{00000000-0006-0000-0200-000057000000}">
      <text>
        <r>
          <rPr>
            <sz val="10"/>
            <color rgb="FF333333"/>
            <rFont val="Calibri"/>
            <family val="2"/>
          </rPr>
          <t>SOURCE: Progress in International Reading Literacy Study (PIRLS). Students achieving at least low International Benchmark. Grade 4</t>
        </r>
      </text>
    </comment>
    <comment ref="I71" authorId="0" shapeId="0" xr:uid="{00000000-0006-0000-0200-000058000000}">
      <text>
        <r>
          <rPr>
            <sz val="10"/>
            <color rgb="FF333333"/>
            <rFont val="Calibri"/>
            <family val="2"/>
          </rPr>
          <t>SOURCE: Progress in International Reading Literacy Study (PIRLS). Students achieving at least low International Benchmark. Grade 4</t>
        </r>
      </text>
    </comment>
    <comment ref="K72" authorId="0" shapeId="0" xr:uid="{00000000-0006-0000-0200-000059000000}">
      <text>
        <r>
          <rPr>
            <sz val="10"/>
            <color rgb="FF333333"/>
            <rFont val="Calibri"/>
            <family val="2"/>
          </rPr>
          <t>SOURCE: Multiple Indicator Cluster Survey (MICS6); Children attending grade 2/3; Minimum proficiency level: Foundational reading skills</t>
        </r>
      </text>
    </comment>
    <comment ref="D73" authorId="0" shapeId="0" xr:uid="{00000000-0006-0000-0200-00005A000000}">
      <text>
        <r>
          <rPr>
            <sz val="10"/>
            <color rgb="FF333333"/>
            <rFont val="Calibri"/>
            <family val="2"/>
          </rPr>
          <t>SOURCE: Progress in International Reading Literacy Study (PIRLS). Students achieving at least low International Benchmark. Grade 4</t>
        </r>
      </text>
    </comment>
    <comment ref="I73" authorId="0" shapeId="0" xr:uid="{00000000-0006-0000-0200-00005B000000}">
      <text>
        <r>
          <rPr>
            <sz val="10"/>
            <color rgb="FF333333"/>
            <rFont val="Calibri"/>
            <family val="2"/>
          </rPr>
          <t>SOURCE: Progress in International Reading Literacy Study (PIRLS). Students achieving at least low International Benchmark. Grade 4</t>
        </r>
      </text>
    </comment>
    <comment ref="D74" authorId="0" shapeId="0" xr:uid="{00000000-0006-0000-0200-00005C000000}">
      <text>
        <r>
          <rPr>
            <sz val="10"/>
            <color rgb="FF333333"/>
            <rFont val="Calibri"/>
            <family val="2"/>
          </rPr>
          <t>SOURCE: Progress in International Reading Literacy Study (PIRLS). Students achieving at least low International Benchmark. Grade 4</t>
        </r>
      </text>
    </comment>
    <comment ref="I74" authorId="0" shapeId="0" xr:uid="{00000000-0006-0000-0200-00005D000000}">
      <text>
        <r>
          <rPr>
            <sz val="10"/>
            <color rgb="FF333333"/>
            <rFont val="Calibri"/>
            <family val="2"/>
          </rPr>
          <t>SOURCE: Progress in International Reading Literacy Study (PIRLS). Students achieving at least low International Benchmark. Grade 4</t>
        </r>
      </text>
    </comment>
    <comment ref="K75" authorId="0" shapeId="0" xr:uid="{00000000-0006-0000-0200-00005E000000}">
      <text>
        <r>
          <rPr>
            <sz val="10"/>
            <color rgb="FF333333"/>
            <rFont val="Calibri"/>
            <family val="2"/>
          </rPr>
          <t>SOURCE: Multiple Indicator Cluster Survey (MICS6); Children attending grade 2/3; Minimum proficiency level: Foundational reading skills</t>
        </r>
      </text>
    </comment>
    <comment ref="D76" authorId="0" shapeId="0" xr:uid="{00000000-0006-0000-0200-00005F000000}">
      <text>
        <r>
          <rPr>
            <sz val="10"/>
            <color rgb="FF333333"/>
            <rFont val="Calibri"/>
            <family val="2"/>
          </rPr>
          <t>SOURCE: Progress in International Reading Literacy Study (PIRLS). Students achieving at least low International Benchmark. Grade 4</t>
        </r>
      </text>
    </comment>
    <comment ref="I76" authorId="0" shapeId="0" xr:uid="{00000000-0006-0000-0200-000060000000}">
      <text>
        <r>
          <rPr>
            <sz val="10"/>
            <color rgb="FF333333"/>
            <rFont val="Calibri"/>
            <family val="2"/>
          </rPr>
          <t>SOURCE: Progress in International Reading Literacy Study (PIRLS). Students achieving at least low International Benchmark. Grade 4</t>
        </r>
      </text>
    </comment>
    <comment ref="H77" authorId="0" shapeId="0" xr:uid="{00000000-0006-0000-0200-000061000000}">
      <text>
        <r>
          <rPr>
            <sz val="10"/>
            <color rgb="FF333333"/>
            <rFont val="Calibri"/>
            <family val="2"/>
          </rPr>
          <t>SOURCE: National Learning Assessment (NLA). Solomon Islands Standardised Tests of Achievement (SISTA). Grade 4. Minimum proficiency level: Level 3</t>
        </r>
      </text>
    </comment>
    <comment ref="G78" authorId="0" shapeId="0" xr:uid="{00000000-0006-0000-0200-000062000000}">
      <text>
        <r>
          <rPr>
            <sz val="10"/>
            <color rgb="FF333333"/>
            <rFont val="Calibri"/>
            <family val="2"/>
          </rPr>
          <t>SOURCE: CONFEMEN Programme for the Analysis of Education Systems (PASEC). Students achieving at least proficiency Level 2. Grade 2</t>
        </r>
      </text>
    </comment>
    <comment ref="D79" authorId="0" shapeId="0" xr:uid="{00000000-0006-0000-0200-000063000000}">
      <text>
        <r>
          <rPr>
            <sz val="10"/>
            <color rgb="FF333333"/>
            <rFont val="Calibri"/>
            <family val="2"/>
          </rPr>
          <t>SOURCE: Progress in International Reading Literacy Study (PIRLS). Students achieving at least low International Benchmark. Grade 4</t>
        </r>
      </text>
    </comment>
    <comment ref="G80" authorId="0" shapeId="0" xr:uid="{00000000-0006-0000-0200-000064000000}">
      <text>
        <r>
          <rPr>
            <sz val="10"/>
            <color rgb="FF333333"/>
            <rFont val="Calibri"/>
            <family val="2"/>
          </rPr>
          <t>SOURCE: CONFEMEN Programme for the Analysis of Education Systems (PASEC). Students achieving at least proficiency Level 2. Grade 2</t>
        </r>
      </text>
    </comment>
    <comment ref="G81" authorId="0" shapeId="0" xr:uid="{00000000-0006-0000-0200-000065000000}">
      <text>
        <r>
          <rPr>
            <sz val="10"/>
            <color rgb="FF333333"/>
            <rFont val="Calibri"/>
            <family val="2"/>
          </rPr>
          <t>SOURCE: CONFEMEN Programme for the Analysis of Education Systems (PASEC). Students achieving at least proficiency Level 2. Grade 2</t>
        </r>
      </text>
    </comment>
    <comment ref="G82" authorId="0" shapeId="0" xr:uid="{00000000-0006-0000-0200-000066000000}">
      <text>
        <r>
          <rPr>
            <sz val="10"/>
            <color rgb="FF333333"/>
            <rFont val="Calibri"/>
            <family val="2"/>
          </rPr>
          <t>SOURCE: CONFEMEN Programme for the Analysis of Education Systems (PASEC). Students achieving at least proficiency Level 2. Grade 2</t>
        </r>
      </text>
    </comment>
    <comment ref="G83" authorId="0" shapeId="0" xr:uid="{00000000-0006-0000-0200-000067000000}">
      <text>
        <r>
          <rPr>
            <sz val="10"/>
            <color rgb="FF333333"/>
            <rFont val="Calibri"/>
            <family val="2"/>
          </rPr>
          <t>SOURCE: CONFEMEN Programme for the Analysis of Education Systems (PASEC). Students achieving at least proficiency Level 2. Grade 2</t>
        </r>
      </text>
    </comment>
    <comment ref="G84" authorId="0" shapeId="0" xr:uid="{00000000-0006-0000-0200-000068000000}">
      <text>
        <r>
          <rPr>
            <sz val="10"/>
            <color rgb="FF333333"/>
            <rFont val="Calibri"/>
            <family val="2"/>
          </rPr>
          <t>SOURCE: CONFEMEN Programme for the Analysis of Education Systems (PASEC). Students achieving at least proficiency Level 2. Grade 2</t>
        </r>
      </text>
    </comment>
    <comment ref="G85" authorId="0" shapeId="0" xr:uid="{00000000-0006-0000-0200-000069000000}">
      <text>
        <r>
          <rPr>
            <sz val="10"/>
            <color rgb="FF333333"/>
            <rFont val="Calibri"/>
            <family val="2"/>
          </rPr>
          <t>SOURCE: CONFEMEN Programme for the Analysis of Education Systems (PASEC). Students achieving at least proficiency Level 2. Grade 2</t>
        </r>
      </text>
    </comment>
    <comment ref="K86" authorId="0" shapeId="0" xr:uid="{00000000-0006-0000-0200-00006A000000}">
      <text>
        <r>
          <rPr>
            <sz val="10"/>
            <color rgb="FF333333"/>
            <rFont val="Calibri"/>
            <family val="2"/>
          </rPr>
          <t>SOURCE: Multiple Indicator Cluster Survey (MICS6); Children attending grade 2/3; Minimum proficiency level: Foundational reading skills</t>
        </r>
      </text>
    </comment>
    <comment ref="K87" authorId="0" shapeId="0" xr:uid="{00000000-0006-0000-0200-00006B000000}">
      <text>
        <r>
          <rPr>
            <sz val="10"/>
            <color rgb="FF333333"/>
            <rFont val="Calibri"/>
            <family val="2"/>
          </rPr>
          <t>SOURCE: Multiple Indicator Cluster Survey (MICS6); Children attending grade 2/3; Minimum proficiency level: Foundational reading skills</t>
        </r>
      </text>
    </comment>
    <comment ref="J88" authorId="0" shapeId="0" xr:uid="{00000000-0006-0000-0200-00006C000000}">
      <text>
        <r>
          <rPr>
            <sz val="10"/>
            <color rgb="FF333333"/>
            <rFont val="Calibri"/>
            <family val="2"/>
          </rPr>
          <t>SOURCE: Multiple Indicator Cluster Survey (MICS6); Children attending grade 2/3; Minimum proficiency level: Foundational reading skills</t>
        </r>
      </text>
    </comment>
    <comment ref="I89" authorId="0" shapeId="0" xr:uid="{00000000-0006-0000-0200-00006D000000}">
      <text>
        <r>
          <rPr>
            <sz val="10"/>
            <color rgb="FF333333"/>
            <rFont val="Calibri"/>
            <family val="2"/>
          </rPr>
          <t>SOURCE: National Learning Assessment (NLA): National Assessment Systems for Monitoring Learner Achievement (NASMLA); Grade 3; Minimum proficiency level: Level 3</t>
        </r>
      </text>
    </comment>
    <comment ref="K89" authorId="0" shapeId="0" xr:uid="{00000000-0006-0000-0200-00006E000000}">
      <text>
        <r>
          <rPr>
            <sz val="10"/>
            <color rgb="FF333333"/>
            <rFont val="Calibri"/>
            <family val="2"/>
          </rPr>
          <t>SOURCE: National Learning Assessment (NLA): National Assessment Systems for Monitoring Learner Achievement (NASMLA); Grade 3; Minimum proficiency level: Level 3</t>
        </r>
      </text>
    </comment>
    <comment ref="K90" authorId="0" shapeId="0" xr:uid="{00000000-0006-0000-0200-00006F000000}">
      <text>
        <r>
          <rPr>
            <sz val="10"/>
            <color rgb="FF333333"/>
            <rFont val="Calibri"/>
            <family val="2"/>
          </rPr>
          <t>SOURCE: Multiple Indicator Cluster Survey (MICS6); Children attending grade 2/3; Minimum proficiency level: Foundational reading skills</t>
        </r>
      </text>
    </comment>
    <comment ref="K91" authorId="0" shapeId="0" xr:uid="{00000000-0006-0000-0200-000070000000}">
      <text>
        <r>
          <rPr>
            <sz val="10"/>
            <color rgb="FF333333"/>
            <rFont val="Calibri"/>
            <family val="2"/>
          </rPr>
          <t>SOURCE: Multiple Indicator Cluster Survey (MICS6); Children attending grade 2/3; Minimum proficiency level: Foundational reading skills</t>
        </r>
      </text>
    </comment>
    <comment ref="I92" authorId="0" shapeId="0" xr:uid="{00000000-0006-0000-0200-000071000000}">
      <text>
        <r>
          <rPr>
            <sz val="10"/>
            <color rgb="FF333333"/>
            <rFont val="Calibri"/>
            <family val="2"/>
          </rPr>
          <t>SOURCE: The People's Action for Learning (PAL) Network. Grade 3</t>
        </r>
      </text>
    </comment>
    <comment ref="G93" authorId="0" shapeId="0" xr:uid="{00000000-0006-0000-0200-000072000000}">
      <text>
        <r>
          <rPr>
            <sz val="10"/>
            <color rgb="FF333333"/>
            <rFont val="Calibri"/>
            <family val="2"/>
          </rPr>
          <t>SOURCE: CONFEMEN Programme for the Analysis of Education Systems (PASEC). Students achieving at least proficiency Level 2. Grade 2</t>
        </r>
      </text>
    </comment>
    <comment ref="J94" authorId="0" shapeId="0" xr:uid="{00000000-0006-0000-0200-000073000000}">
      <text>
        <r>
          <rPr>
            <sz val="10"/>
            <color rgb="FF333333"/>
            <rFont val="Calibri"/>
            <family val="2"/>
          </rPr>
          <t>SOURCE: National Learning Assessment (NLA) is LEARNigeria. Grade 2 level text (a short story) in reading</t>
        </r>
      </text>
    </comment>
    <comment ref="G95" authorId="0" shapeId="0" xr:uid="{00000000-0006-0000-0200-000074000000}">
      <text>
        <r>
          <rPr>
            <sz val="10"/>
            <color rgb="FF333333"/>
            <rFont val="Calibri"/>
            <family val="2"/>
          </rPr>
          <t>SOURCE: CONFEMEN Programme for the Analysis of Education Systems (PASEC). Students achieving at least proficiency Level 2. Grade 2</t>
        </r>
      </text>
    </comment>
    <comment ref="J96" authorId="0" shapeId="0" xr:uid="{00000000-0006-0000-0200-000075000000}">
      <text>
        <r>
          <rPr>
            <sz val="10"/>
            <color rgb="FF333333"/>
            <rFont val="Calibri"/>
            <family val="2"/>
          </rPr>
          <t>SOURCE: Multiple Indicator Cluster Survey (MICS6); Children attending grade 2/3; Minimum proficiency level: Foundational reading skills</t>
        </r>
      </text>
    </comment>
    <comment ref="I97" authorId="0" shapeId="0" xr:uid="{00000000-0006-0000-0200-000076000000}">
      <text>
        <r>
          <rPr>
            <sz val="10"/>
            <color rgb="FF333333"/>
            <rFont val="Calibri"/>
            <family val="2"/>
          </rPr>
          <t>SOURCE: Progress in International Reading Literacy Study (PIRLS). Students achieving at least low International Benchmark. Grade 4</t>
        </r>
      </text>
    </comment>
    <comment ref="G98" authorId="0" shapeId="0" xr:uid="{00000000-0006-0000-0200-000077000000}">
      <text>
        <r>
          <rPr>
            <sz val="10"/>
            <color rgb="FF333333"/>
            <rFont val="Calibri"/>
            <family val="2"/>
          </rPr>
          <t>SOURCE: CONFEMEN Programme for the Analysis of Education Systems (PASEC). Students achieving at least proficiency Level 2. Grade 2</t>
        </r>
      </text>
    </comment>
    <comment ref="G99" authorId="0" shapeId="0" xr:uid="{00000000-0006-0000-0200-000078000000}">
      <text>
        <r>
          <rPr>
            <sz val="10"/>
            <color rgb="FF333333"/>
            <rFont val="Calibri"/>
            <family val="2"/>
          </rPr>
          <t>SOURCE: National Learning Assessment (NLA): National Assessment of Progress in Education (NAPE); Grade 3; Minimum proficiency level: Advanced Level</t>
        </r>
      </text>
    </comment>
    <comment ref="H99" authorId="0" shapeId="0" xr:uid="{00000000-0006-0000-0200-000079000000}">
      <text>
        <r>
          <rPr>
            <sz val="10"/>
            <color rgb="FF333333"/>
            <rFont val="Calibri"/>
            <family val="2"/>
          </rPr>
          <t>SOURCE: National Learning Assessment (NLA): National Assessment of Progress in Education (NAPE); Grade 3; Minimum proficiency level: Advance</t>
        </r>
      </text>
    </comment>
    <comment ref="I100" authorId="0" shapeId="0" xr:uid="{00000000-0006-0000-0200-00007A000000}">
      <text>
        <r>
          <rPr>
            <sz val="10"/>
            <color rgb="FF333333"/>
            <rFont val="Calibri"/>
            <family val="2"/>
          </rPr>
          <t>SOURCE: The People's Action for Learning (PAL) Network. Grade 3</t>
        </r>
      </text>
    </comment>
    <comment ref="L101" authorId="0" shapeId="0" xr:uid="{00000000-0006-0000-0200-00007B000000}">
      <text>
        <r>
          <rPr>
            <sz val="10"/>
            <color rgb="FF333333"/>
            <rFont val="Calibri"/>
            <family val="2"/>
          </rPr>
          <t>SOURCE: Multiple Indicator Cluster Survey (MICS6); Children attending grade 2/3; Minimum proficiency level: Foundational reading skills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E11" authorId="0" shapeId="0" xr:uid="{00000000-0006-0000-1400-000001000000}">
      <text>
        <r>
          <rPr>
            <sz val="10"/>
            <color rgb="FF333333"/>
            <rFont val="Calibri"/>
            <family val="2"/>
          </rPr>
          <t>QUALIFIER: This data point is an ESTIMATE produced by the UNESCO INSTITUTE FOR STATISTICS.</t>
        </r>
      </text>
    </comment>
    <comment ref="K12" authorId="0" shapeId="0" xr:uid="{00000000-0006-0000-1400-000002000000}">
      <text>
        <r>
          <rPr>
            <sz val="10"/>
            <color rgb="FF333333"/>
            <rFont val="Calibri"/>
            <family val="2"/>
          </rPr>
          <t>QUALIFIER: This data point is an ESTIMATE produced by the UNESCO INSTITUTE FOR STATISTICS.</t>
        </r>
      </text>
    </comment>
    <comment ref="C16" authorId="0" shapeId="0" xr:uid="{00000000-0006-0000-1400-000003000000}">
      <text>
        <r>
          <rPr>
            <sz val="10"/>
            <color rgb="FF333333"/>
            <rFont val="Calibri"/>
            <family val="2"/>
          </rPr>
          <t>QUALIFIER: This data point is an ESTIMATE produced by the UNESCO INSTITUTE FOR STATISTICS.</t>
        </r>
      </text>
    </comment>
    <comment ref="D16" authorId="0" shapeId="0" xr:uid="{00000000-0006-0000-1400-000004000000}">
      <text>
        <r>
          <rPr>
            <sz val="10"/>
            <color rgb="FF333333"/>
            <rFont val="Calibri"/>
            <family val="2"/>
          </rPr>
          <t>QUALIFIER: This data point is an ESTIMATE produced by the UNESCO INSTITUTE FOR STATISTICS.</t>
        </r>
      </text>
    </comment>
    <comment ref="F16" authorId="0" shapeId="0" xr:uid="{00000000-0006-0000-1400-000005000000}">
      <text>
        <r>
          <rPr>
            <sz val="10"/>
            <color rgb="FF333333"/>
            <rFont val="Calibri"/>
            <family val="2"/>
          </rPr>
          <t>QUALIFIER: This data point is an ESTIMATE produced by the UNESCO INSTITUTE FOR STATISTICS.</t>
        </r>
      </text>
    </comment>
    <comment ref="G16" authorId="0" shapeId="0" xr:uid="{00000000-0006-0000-1400-000006000000}">
      <text>
        <r>
          <rPr>
            <sz val="10"/>
            <color rgb="FF333333"/>
            <rFont val="Calibri"/>
            <family val="2"/>
          </rPr>
          <t>QUALIFIER: This data point is an ESTIMATE produced by the UNESCO INSTITUTE FOR STATISTICS.</t>
        </r>
      </text>
    </comment>
    <comment ref="H16" authorId="0" shapeId="0" xr:uid="{00000000-0006-0000-1400-000007000000}">
      <text>
        <r>
          <rPr>
            <sz val="10"/>
            <color rgb="FF333333"/>
            <rFont val="Calibri"/>
            <family val="2"/>
          </rPr>
          <t>QUALIFIER: This data point is an ESTIMATE produced by the UNESCO INSTITUTE FOR STATISTICS.</t>
        </r>
      </text>
    </comment>
    <comment ref="I16" authorId="0" shapeId="0" xr:uid="{00000000-0006-0000-1400-000008000000}">
      <text>
        <r>
          <rPr>
            <sz val="10"/>
            <color rgb="FF333333"/>
            <rFont val="Calibri"/>
            <family val="2"/>
          </rPr>
          <t>QUALIFIER: This data point is an ESTIMATE produced by the UNESCO INSTITUTE FOR STATISTICS.</t>
        </r>
      </text>
    </comment>
    <comment ref="J16" authorId="0" shapeId="0" xr:uid="{00000000-0006-0000-1400-000009000000}">
      <text>
        <r>
          <rPr>
            <sz val="10"/>
            <color rgb="FF333333"/>
            <rFont val="Calibri"/>
            <family val="2"/>
          </rPr>
          <t>QUALIFIER: This data point is an ESTIMATE produced by the UNESCO INSTITUTE FOR STATISTICS.</t>
        </r>
      </text>
    </comment>
    <comment ref="I17" authorId="0" shapeId="0" xr:uid="{00000000-0006-0000-1400-00000A000000}">
      <text>
        <r>
          <rPr>
            <sz val="10"/>
            <color rgb="FF333333"/>
            <rFont val="Calibri"/>
            <family val="2"/>
          </rPr>
          <t>QUALIFIER: This data point is an ESTIMATE produced by the UNESCO INSTITUTE FOR STATISTICS.</t>
        </r>
      </text>
    </comment>
    <comment ref="C21" authorId="0" shapeId="0" xr:uid="{00000000-0006-0000-1400-00000B000000}">
      <text>
        <r>
          <rPr>
            <sz val="10"/>
            <color rgb="FF333333"/>
            <rFont val="Calibri"/>
            <family val="2"/>
          </rPr>
          <t>QUALIFIER: This data point is an ESTIMATE produced by the UNESCO INSTITUTE FOR STATISTICS.</t>
        </r>
      </text>
    </comment>
    <comment ref="D21" authorId="0" shapeId="0" xr:uid="{00000000-0006-0000-1400-00000C000000}">
      <text>
        <r>
          <rPr>
            <sz val="10"/>
            <color rgb="FF333333"/>
            <rFont val="Calibri"/>
            <family val="2"/>
          </rPr>
          <t>QUALIFIER: This data point is an ESTIMATE produced by the UNESCO INSTITUTE FOR STATISTICS.</t>
        </r>
      </text>
    </comment>
    <comment ref="E21" authorId="0" shapeId="0" xr:uid="{00000000-0006-0000-1400-00000D000000}">
      <text>
        <r>
          <rPr>
            <sz val="10"/>
            <color rgb="FF333333"/>
            <rFont val="Calibri"/>
            <family val="2"/>
          </rPr>
          <t>QUALIFIER: This data point is an ESTIMATE produced by the UNESCO INSTITUTE FOR STATISTICS.</t>
        </r>
      </text>
    </comment>
    <comment ref="F21" authorId="0" shapeId="0" xr:uid="{00000000-0006-0000-1400-00000E000000}">
      <text>
        <r>
          <rPr>
            <sz val="10"/>
            <color rgb="FF333333"/>
            <rFont val="Calibri"/>
            <family val="2"/>
          </rPr>
          <t>QUALIFIER: This data point is an ESTIMATE produced by the UNESCO INSTITUTE FOR STATISTICS.</t>
        </r>
      </text>
    </comment>
    <comment ref="G21" authorId="0" shapeId="0" xr:uid="{00000000-0006-0000-1400-00000F000000}">
      <text>
        <r>
          <rPr>
            <sz val="10"/>
            <color rgb="FF333333"/>
            <rFont val="Calibri"/>
            <family val="2"/>
          </rPr>
          <t>QUALIFIER: This data point is an ESTIMATE produced by the UNESCO INSTITUTE FOR STATISTICS.</t>
        </r>
      </text>
    </comment>
    <comment ref="H21" authorId="0" shapeId="0" xr:uid="{00000000-0006-0000-1400-000010000000}">
      <text>
        <r>
          <rPr>
            <sz val="10"/>
            <color rgb="FF333333"/>
            <rFont val="Calibri"/>
            <family val="2"/>
          </rPr>
          <t>QUALIFIER: This data point is an ESTIMATE produced by the UNESCO INSTITUTE FOR STATISTICS.</t>
        </r>
      </text>
    </comment>
    <comment ref="I21" authorId="0" shapeId="0" xr:uid="{00000000-0006-0000-1400-000011000000}">
      <text>
        <r>
          <rPr>
            <sz val="10"/>
            <color rgb="FF333333"/>
            <rFont val="Calibri"/>
            <family val="2"/>
          </rPr>
          <t>QUALIFIER: This data point is an ESTIMATE produced by the UNESCO INSTITUTE FOR STATISTICS.</t>
        </r>
      </text>
    </comment>
    <comment ref="J21" authorId="0" shapeId="0" xr:uid="{00000000-0006-0000-1400-000012000000}">
      <text>
        <r>
          <rPr>
            <sz val="10"/>
            <color rgb="FF333333"/>
            <rFont val="Calibri"/>
            <family val="2"/>
          </rPr>
          <t>QUALIFIER: This data point is an ESTIMATE produced by the UNESCO INSTITUTE FOR STATISTICS.</t>
        </r>
      </text>
    </comment>
    <comment ref="L21" authorId="0" shapeId="0" xr:uid="{00000000-0006-0000-1400-000013000000}">
      <text>
        <r>
          <rPr>
            <sz val="10"/>
            <color rgb="FF333333"/>
            <rFont val="Calibri"/>
            <family val="2"/>
          </rPr>
          <t>QUALIFIER: This data point is an ESTIMATE produced by the UNESCO INSTITUTE FOR STATISTICS.</t>
        </r>
      </text>
    </comment>
    <comment ref="I23" authorId="0" shapeId="0" xr:uid="{00000000-0006-0000-1400-000014000000}">
      <text>
        <r>
          <rPr>
            <sz val="10"/>
            <color rgb="FF333333"/>
            <rFont val="Calibri"/>
            <family val="2"/>
          </rPr>
          <t>QUALIFIER: This data point is a NATIONAL ESTIMATE.</t>
        </r>
      </text>
    </comment>
    <comment ref="I24" authorId="0" shapeId="0" xr:uid="{00000000-0006-0000-1400-000015000000}">
      <text>
        <r>
          <rPr>
            <sz val="10"/>
            <color rgb="FF333333"/>
            <rFont val="Calibri"/>
            <family val="2"/>
          </rPr>
          <t>QUALIFIER: This data point is an ESTIMATE produced by the UNESCO INSTITUTE FOR STATISTICS.</t>
        </r>
      </text>
    </comment>
    <comment ref="C28" authorId="0" shapeId="0" xr:uid="{00000000-0006-0000-1400-000016000000}">
      <text>
        <r>
          <rPr>
            <sz val="10"/>
            <color rgb="FF333333"/>
            <rFont val="Calibri"/>
            <family val="2"/>
          </rPr>
          <t>MAGNITUDE: The value will be 0. This data point is NOT APPLICABLE for the submitting nation.</t>
        </r>
      </text>
    </comment>
    <comment ref="D28" authorId="0" shapeId="0" xr:uid="{00000000-0006-0000-1400-000017000000}">
      <text>
        <r>
          <rPr>
            <sz val="10"/>
            <color rgb="FF333333"/>
            <rFont val="Calibri"/>
            <family val="2"/>
          </rPr>
          <t>MAGNITUDE: The value will be 0. This data point is NOT APPLICABLE for the submitting nation.</t>
        </r>
      </text>
    </comment>
    <comment ref="E28" authorId="0" shapeId="0" xr:uid="{00000000-0006-0000-1400-000018000000}">
      <text>
        <r>
          <rPr>
            <sz val="10"/>
            <color rgb="FF333333"/>
            <rFont val="Calibri"/>
            <family val="2"/>
          </rPr>
          <t>MAGNITUDE: The value will be 0. This data point is NOT APPLICABLE for the submitting nation.</t>
        </r>
      </text>
    </comment>
    <comment ref="F28" authorId="0" shapeId="0" xr:uid="{00000000-0006-0000-1400-000019000000}">
      <text>
        <r>
          <rPr>
            <sz val="10"/>
            <color rgb="FF333333"/>
            <rFont val="Calibri"/>
            <family val="2"/>
          </rPr>
          <t>MAGNITUDE: The value will be 0. This data point is NOT APPLICABLE for the submitting nation.</t>
        </r>
      </text>
    </comment>
    <comment ref="G28" authorId="0" shapeId="0" xr:uid="{00000000-0006-0000-1400-00001A000000}">
      <text>
        <r>
          <rPr>
            <sz val="10"/>
            <color rgb="FF333333"/>
            <rFont val="Calibri"/>
            <family val="2"/>
          </rPr>
          <t>MAGNITUDE: The value will be 0. This data point is NOT APPLICABLE for the submitting nation.</t>
        </r>
      </text>
    </comment>
    <comment ref="H28" authorId="0" shapeId="0" xr:uid="{00000000-0006-0000-1400-00001B000000}">
      <text>
        <r>
          <rPr>
            <sz val="10"/>
            <color rgb="FF333333"/>
            <rFont val="Calibri"/>
            <family val="2"/>
          </rPr>
          <t>MAGNITUDE: The value will be 0. This data point is NOT APPLICABLE for the submitting nation.</t>
        </r>
      </text>
    </comment>
    <comment ref="I28" authorId="0" shapeId="0" xr:uid="{00000000-0006-0000-1400-00001C000000}">
      <text>
        <r>
          <rPr>
            <sz val="10"/>
            <color rgb="FF333333"/>
            <rFont val="Calibri"/>
            <family val="2"/>
          </rPr>
          <t>MAGNITUDE: The value will be 0. This data point is NOT APPLICABLE for the submitting nation.</t>
        </r>
      </text>
    </comment>
    <comment ref="J28" authorId="0" shapeId="0" xr:uid="{00000000-0006-0000-1400-00001D000000}">
      <text>
        <r>
          <rPr>
            <sz val="10"/>
            <color rgb="FF333333"/>
            <rFont val="Calibri"/>
            <family val="2"/>
          </rPr>
          <t>MAGNITUDE: The value will be 0. This data point is NOT APPLICABLE for the submitting nation.</t>
        </r>
      </text>
    </comment>
    <comment ref="K28" authorId="0" shapeId="0" xr:uid="{00000000-0006-0000-1400-00001E000000}">
      <text>
        <r>
          <rPr>
            <sz val="10"/>
            <color rgb="FF333333"/>
            <rFont val="Calibri"/>
            <family val="2"/>
          </rPr>
          <t>MAGNITUDE: The value will be 0. This data point is NOT APPLICABLE for the submitting nation.</t>
        </r>
      </text>
    </comment>
    <comment ref="L28" authorId="0" shapeId="0" xr:uid="{00000000-0006-0000-1400-00001F000000}">
      <text>
        <r>
          <rPr>
            <sz val="10"/>
            <color rgb="FF333333"/>
            <rFont val="Calibri"/>
            <family val="2"/>
          </rPr>
          <t>MAGNITUDE: The value will be 0. This data point is NOT APPLICABLE for the submitting nation.</t>
        </r>
      </text>
    </comment>
    <comment ref="M28" authorId="0" shapeId="0" xr:uid="{00000000-0006-0000-1400-000020000000}">
      <text>
        <r>
          <rPr>
            <sz val="10"/>
            <color rgb="FF333333"/>
            <rFont val="Calibri"/>
            <family val="2"/>
          </rPr>
          <t>MAGNITUDE: The value will be 0. This data point is NOT APPLICABLE for the submitting nation.</t>
        </r>
      </text>
    </comment>
    <comment ref="D48" authorId="0" shapeId="0" xr:uid="{00000000-0006-0000-1400-000021000000}">
      <text>
        <r>
          <rPr>
            <sz val="10"/>
            <color rgb="FF333333"/>
            <rFont val="Calibri"/>
            <family val="2"/>
          </rPr>
          <t>QUALIFIER: This data point is a NATIONAL ESTIMATE.</t>
        </r>
      </text>
    </comment>
    <comment ref="E48" authorId="0" shapeId="0" xr:uid="{00000000-0006-0000-1400-000022000000}">
      <text>
        <r>
          <rPr>
            <sz val="10"/>
            <color rgb="FF333333"/>
            <rFont val="Calibri"/>
            <family val="2"/>
          </rPr>
          <t>QUALIFIER: This data point is a NATIONAL ESTIMATE.</t>
        </r>
      </text>
    </comment>
    <comment ref="D53" authorId="0" shapeId="0" xr:uid="{00000000-0006-0000-1400-000023000000}">
      <text>
        <r>
          <rPr>
            <sz val="10"/>
            <color rgb="FF333333"/>
            <rFont val="Calibri"/>
            <family val="2"/>
          </rPr>
          <t>QUALIFIER: This data point is a NATIONAL ESTIMATE.</t>
        </r>
      </text>
    </comment>
    <comment ref="E53" authorId="0" shapeId="0" xr:uid="{00000000-0006-0000-1400-000024000000}">
      <text>
        <r>
          <rPr>
            <sz val="10"/>
            <color rgb="FF333333"/>
            <rFont val="Calibri"/>
            <family val="2"/>
          </rPr>
          <t>QUALIFIER: This data point is a NATIONAL ESTIMATE.</t>
        </r>
      </text>
    </comment>
    <comment ref="C84" authorId="0" shapeId="0" xr:uid="{00000000-0006-0000-1400-000025000000}">
      <text>
        <r>
          <rPr>
            <sz val="10"/>
            <color rgb="FF333333"/>
            <rFont val="Calibri"/>
            <family val="2"/>
          </rPr>
          <t>QUALIFIER: This data point is an ESTIMATE produced by the UNESCO INSTITUTE FOR STATISTICS.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F11" authorId="0" shapeId="0" xr:uid="{00000000-0006-0000-0300-000001000000}">
      <text>
        <r>
          <rPr>
            <sz val="10"/>
            <color rgb="FF333333"/>
            <rFont val="Calibri"/>
            <family val="2"/>
          </rPr>
          <t>SOURCE: National Learning Assessment (NLA): Monitoring Trends in Educational Growth (MTEG) assessment; Grade 6; Minimum proficiency level: 10</t>
        </r>
      </text>
    </comment>
    <comment ref="H12" authorId="0" shapeId="0" xr:uid="{00000000-0006-0000-0300-000002000000}">
      <text>
        <r>
          <rPr>
            <sz val="10"/>
            <color rgb="FF333333"/>
            <rFont val="Calibri"/>
            <family val="2"/>
          </rPr>
          <t>SOURCE: National Learning Assessment (NLA): National Student Assessment (NSA); Grade 5; Minimum proficiency level: Proficient; Domain: Language</t>
        </r>
      </text>
    </comment>
    <comment ref="J12" authorId="0" shapeId="0" xr:uid="{00000000-0006-0000-0300-000003000000}">
      <text>
        <r>
          <rPr>
            <sz val="10"/>
            <color rgb="FF333333"/>
            <rFont val="Calibri"/>
            <family val="2"/>
          </rPr>
          <t>SOURCE: National Learning Assessment (NLA): National Student Assessment (NSA); Grade 5; Minimum proficiency level: Proficient; Domain: Language</t>
        </r>
      </text>
    </comment>
    <comment ref="J13" authorId="0" shapeId="0" xr:uid="{00000000-0006-0000-0300-000004000000}">
      <text>
        <r>
          <rPr>
            <sz val="10"/>
            <color rgb="FF333333"/>
            <rFont val="Calibri"/>
            <family val="2"/>
          </rPr>
          <t>SOURCE: National Learning Assessment (NLA): National Achievement Survey; Grade 5; Minimum proficiency level: Proficient</t>
        </r>
      </text>
    </comment>
    <comment ref="I14" authorId="0" shapeId="0" xr:uid="{00000000-0006-0000-0300-000005000000}">
      <text>
        <r>
          <rPr>
            <sz val="10"/>
            <color rgb="FF333333"/>
            <rFont val="Calibri"/>
            <family val="2"/>
          </rPr>
          <t>SOURCE: Progress in International Reading Literacy Study (PIRLS). Students achieving at least low International Benchmark. Grade 4</t>
        </r>
      </text>
    </comment>
    <comment ref="G15" authorId="0" shapeId="0" xr:uid="{00000000-0006-0000-0300-000006000000}">
      <text>
        <r>
          <rPr>
            <sz val="10"/>
            <color rgb="FF333333"/>
            <rFont val="Calibri"/>
            <family val="2"/>
          </rPr>
          <t>SOURCE: National Learning Assessment (NLA): National Sample-Based Assessment (NSBA); Grade 4; Minimum proficiency level: Basic level; Domain: Language</t>
        </r>
      </text>
    </comment>
    <comment ref="J15" authorId="0" shapeId="0" xr:uid="{00000000-0006-0000-0300-000007000000}">
      <text>
        <r>
          <rPr>
            <sz val="10"/>
            <color rgb="FF333333"/>
            <rFont val="Calibri"/>
            <family val="2"/>
          </rPr>
          <t>SOURCE: National Learning Assessment (NLA): National Sample-Based Assessment (NSBA); Grade 4; Minimum proficiency level: Basic level</t>
        </r>
      </text>
    </comment>
    <comment ref="K16" authorId="0" shapeId="0" xr:uid="{00000000-0006-0000-0300-000008000000}">
      <text>
        <r>
          <rPr>
            <sz val="10"/>
            <color rgb="FF333333"/>
            <rFont val="Calibri"/>
            <family val="2"/>
          </rPr>
          <t>SOURCE: National Assessment of Student Achievement (NASA). Grade 5. MLP = Level 1 Basic</t>
        </r>
      </text>
    </comment>
    <comment ref="I17" authorId="0" shapeId="0" xr:uid="{00000000-0006-0000-0300-000009000000}">
      <text>
        <r>
          <rPr>
            <sz val="10"/>
            <color rgb="FF333333"/>
            <rFont val="Calibri"/>
            <family val="2"/>
          </rPr>
          <t>SOURCE: The People's Action for Learning (PAL) Network. Grade 5</t>
        </r>
      </text>
    </comment>
    <comment ref="F18" authorId="0" shapeId="0" xr:uid="{00000000-0006-0000-0300-00000A000000}">
      <text>
        <r>
          <rPr>
            <sz val="10"/>
            <color rgb="FF333333"/>
            <rFont val="Calibri"/>
            <family val="2"/>
          </rPr>
          <t>SOURCE: National Learning Assessment (NLA): National Assessment; Grade 6; Minimum proficiency level: Level 3: Proficient</t>
        </r>
      </text>
    </comment>
    <comment ref="I18" authorId="0" shapeId="0" xr:uid="{00000000-0006-0000-0300-00000B000000}">
      <text>
        <r>
          <rPr>
            <sz val="10"/>
            <color rgb="FF333333"/>
            <rFont val="Calibri"/>
            <family val="2"/>
          </rPr>
          <t>SOURCE: National Student Learning Assessment (NA); Grade 6; Minimum proficiency level: Level 2: Basic</t>
        </r>
      </text>
    </comment>
    <comment ref="G19" authorId="0" shapeId="0" xr:uid="{00000000-0006-0000-0300-00000C000000}">
      <text>
        <r>
          <rPr>
            <sz val="10"/>
            <color rgb="FF333333"/>
            <rFont val="Calibri"/>
            <family val="2"/>
          </rPr>
          <t>SOURCE: National Learning Assessment (NLA): National Assessment; Grade 5; Minimum proficiency level: Level 4</t>
        </r>
      </text>
    </comment>
    <comment ref="D20" authorId="0" shapeId="0" xr:uid="{00000000-0006-0000-0300-00000D000000}">
      <text>
        <r>
          <rPr>
            <sz val="10"/>
            <color rgb="FF333333"/>
            <rFont val="Calibri"/>
            <family val="2"/>
          </rPr>
          <t>SOURCE: Progress in International Reading Literacy Study (PIRLS). Students achieving at least low International Benchmark. Grade 4</t>
        </r>
      </text>
    </comment>
    <comment ref="I20" authorId="0" shapeId="0" xr:uid="{00000000-0006-0000-0300-00000E000000}">
      <text>
        <r>
          <rPr>
            <sz val="10"/>
            <color rgb="FF333333"/>
            <rFont val="Calibri"/>
            <family val="2"/>
          </rPr>
          <t>SOURCE: Progress in International Reading Literacy Study (PIRLS). Students achieving at least low International Benchmark. Grade 4</t>
        </r>
      </text>
    </comment>
    <comment ref="D21" authorId="0" shapeId="0" xr:uid="{00000000-0006-0000-0300-00000F000000}">
      <text>
        <r>
          <rPr>
            <sz val="10"/>
            <color rgb="FF333333"/>
            <rFont val="Calibri"/>
            <family val="2"/>
          </rPr>
          <t>SOURCE: Progress in International Reading Literacy Study (PIRLS). Students achieving at least low International Benchmark. Grade 4</t>
        </r>
      </text>
    </comment>
    <comment ref="I21" authorId="0" shapeId="0" xr:uid="{00000000-0006-0000-0300-000010000000}">
      <text>
        <r>
          <rPr>
            <sz val="10"/>
            <color rgb="FF333333"/>
            <rFont val="Calibri"/>
            <family val="2"/>
          </rPr>
          <t>SOURCE: Progress in International Reading Literacy Study (PIRLS). Students achieving at least low International Benchmark. Grade 4</t>
        </r>
      </text>
    </comment>
    <comment ref="D22" authorId="0" shapeId="0" xr:uid="{00000000-0006-0000-0300-000011000000}">
      <text>
        <r>
          <rPr>
            <sz val="10"/>
            <color rgb="FF333333"/>
            <rFont val="Calibri"/>
            <family val="2"/>
          </rPr>
          <t>SOURCE: Progress in International Reading Literacy Study (PIRLS). Students achieving at least low International Benchmark. Grade 4</t>
        </r>
      </text>
    </comment>
    <comment ref="D23" authorId="0" shapeId="0" xr:uid="{00000000-0006-0000-0300-000012000000}">
      <text>
        <r>
          <rPr>
            <sz val="10"/>
            <color rgb="FF333333"/>
            <rFont val="Calibri"/>
            <family val="2"/>
          </rPr>
          <t>SOURCE: Progress in International Reading Literacy Study (PIRLS). Students achieving at least low International Benchmark. Grade 4</t>
        </r>
      </text>
    </comment>
    <comment ref="I23" authorId="0" shapeId="0" xr:uid="{00000000-0006-0000-0300-000013000000}">
      <text>
        <r>
          <rPr>
            <sz val="10"/>
            <color rgb="FF333333"/>
            <rFont val="Calibri"/>
            <family val="2"/>
          </rPr>
          <t>SOURCE: Progress in International Reading Literacy Study (PIRLS). Students achieving at least low International Benchmark. Grade 4</t>
        </r>
      </text>
    </comment>
    <comment ref="D24" authorId="0" shapeId="0" xr:uid="{00000000-0006-0000-0300-000014000000}">
      <text>
        <r>
          <rPr>
            <sz val="10"/>
            <color rgb="FF333333"/>
            <rFont val="Calibri"/>
            <family val="2"/>
          </rPr>
          <t>SOURCE: Progress in International Reading Literacy Study (PIRLS). Students achieving at least low International Benchmark. Grade 4</t>
        </r>
      </text>
    </comment>
    <comment ref="I24" authorId="0" shapeId="0" xr:uid="{00000000-0006-0000-0300-000015000000}">
      <text>
        <r>
          <rPr>
            <sz val="10"/>
            <color rgb="FF333333"/>
            <rFont val="Calibri"/>
            <family val="2"/>
          </rPr>
          <t>SOURCE: Progress in International Reading Literacy Study (PIRLS). Students achieving at least low International Benchmark. Grade 4</t>
        </r>
      </text>
    </comment>
    <comment ref="D25" authorId="0" shapeId="0" xr:uid="{00000000-0006-0000-0300-000016000000}">
      <text>
        <r>
          <rPr>
            <sz val="10"/>
            <color rgb="FF333333"/>
            <rFont val="Calibri"/>
            <family val="2"/>
          </rPr>
          <t>SOURCE: Progress in International Reading Literacy Study (PIRLS). Students achieving at least low International Benchmark. Grade 4</t>
        </r>
      </text>
    </comment>
    <comment ref="I25" authorId="0" shapeId="0" xr:uid="{00000000-0006-0000-0300-000017000000}">
      <text>
        <r>
          <rPr>
            <sz val="10"/>
            <color rgb="FF333333"/>
            <rFont val="Calibri"/>
            <family val="2"/>
          </rPr>
          <t>SOURCE: Progress in International Reading Literacy Study (PIRLS). Students achieving at least low International Benchmark. Grade 4</t>
        </r>
      </text>
    </comment>
    <comment ref="D26" authorId="0" shapeId="0" xr:uid="{00000000-0006-0000-0300-000018000000}">
      <text>
        <r>
          <rPr>
            <sz val="10"/>
            <color rgb="FF333333"/>
            <rFont val="Calibri"/>
            <family val="2"/>
          </rPr>
          <t>SOURCE: Progress in International Reading Literacy Study (PIRLS). Students achieving at least low International Benchmark. Grade 4</t>
        </r>
      </text>
    </comment>
    <comment ref="I26" authorId="0" shapeId="0" xr:uid="{00000000-0006-0000-0300-000019000000}">
      <text>
        <r>
          <rPr>
            <sz val="10"/>
            <color rgb="FF333333"/>
            <rFont val="Calibri"/>
            <family val="2"/>
          </rPr>
          <t>SOURCE: Progress in International Reading Literacy Study (PIRLS). Students achieving at least low International Benchmark. Grade 4</t>
        </r>
      </text>
    </comment>
    <comment ref="D27" authorId="0" shapeId="0" xr:uid="{00000000-0006-0000-0300-00001A000000}">
      <text>
        <r>
          <rPr>
            <sz val="10"/>
            <color rgb="FF333333"/>
            <rFont val="Calibri"/>
            <family val="2"/>
          </rPr>
          <t>SOURCE: Progress in International Reading Literacy Study (PIRLS). Students achieving at least low International Benchmark. Grade 4</t>
        </r>
      </text>
    </comment>
    <comment ref="I27" authorId="0" shapeId="0" xr:uid="{00000000-0006-0000-0300-00001B000000}">
      <text>
        <r>
          <rPr>
            <sz val="10"/>
            <color rgb="FF333333"/>
            <rFont val="Calibri"/>
            <family val="2"/>
          </rPr>
          <t>SOURCE: Progress in International Reading Literacy Study (PIRLS). Students achieving at least low International Benchmark. Grade 4</t>
        </r>
      </text>
    </comment>
    <comment ref="D28" authorId="0" shapeId="0" xr:uid="{00000000-0006-0000-0300-00001C000000}">
      <text>
        <r>
          <rPr>
            <sz val="10"/>
            <color rgb="FF333333"/>
            <rFont val="Calibri"/>
            <family val="2"/>
          </rPr>
          <t>SOURCE: Progress in International Reading Literacy Study (PIRLS). Students achieving at least low International Benchmark. Grade 4</t>
        </r>
      </text>
    </comment>
    <comment ref="I28" authorId="0" shapeId="0" xr:uid="{00000000-0006-0000-0300-00001D000000}">
      <text>
        <r>
          <rPr>
            <sz val="10"/>
            <color rgb="FF333333"/>
            <rFont val="Calibri"/>
            <family val="2"/>
          </rPr>
          <t>SOURCE: Progress in International Reading Literacy Study (PIRLS). Students achieving at least low International Benchmark. Grade 4</t>
        </r>
      </text>
    </comment>
    <comment ref="F29" authorId="0" shapeId="0" xr:uid="{00000000-0006-0000-0300-00001E000000}">
      <text>
        <r>
          <rPr>
            <sz val="10"/>
            <color rgb="FF333333"/>
            <rFont val="Calibri"/>
            <family val="2"/>
          </rPr>
          <t>SOURCE: Laboratorio Latinoamericano de Evaluación de la Calidad de la Educación (LLECE). Students achieving at least proficiency Level 3. Grade 6</t>
        </r>
      </text>
    </comment>
    <comment ref="F30" authorId="0" shapeId="0" xr:uid="{00000000-0006-0000-0300-00001F000000}">
      <text>
        <r>
          <rPr>
            <sz val="10"/>
            <color rgb="FF333333"/>
            <rFont val="Calibri"/>
            <family val="2"/>
          </rPr>
          <t>SOURCE: Laboratorio Latinoamericano de Evaluación de la Calidad de la Educación (LLECE). Students achieving at least proficiency Level 3. Grade 6</t>
        </r>
      </text>
    </comment>
    <comment ref="F31" authorId="0" shapeId="0" xr:uid="{00000000-0006-0000-0300-000020000000}">
      <text>
        <r>
          <rPr>
            <sz val="10"/>
            <color rgb="FF333333"/>
            <rFont val="Calibri"/>
            <family val="2"/>
          </rPr>
          <t>SOURCE: Laboratorio Latinoamericano de Evaluación de la Calidad de la Educación (LLECE). Students achieving at least proficiency Level 3. Grade 6</t>
        </r>
      </text>
    </comment>
    <comment ref="F32" authorId="0" shapeId="0" xr:uid="{00000000-0006-0000-0300-000021000000}">
      <text>
        <r>
          <rPr>
            <sz val="10"/>
            <color rgb="FF333333"/>
            <rFont val="Calibri"/>
            <family val="2"/>
          </rPr>
          <t>SOURCE: Laboratorio Latinoamericano de Evaluación de la Calidad de la Educación (LLECE). Students achieving at least proficiency Level 3. Grade 6</t>
        </r>
      </text>
    </comment>
    <comment ref="F33" authorId="0" shapeId="0" xr:uid="{00000000-0006-0000-0300-000022000000}">
      <text>
        <r>
          <rPr>
            <sz val="10"/>
            <color rgb="FF333333"/>
            <rFont val="Calibri"/>
            <family val="2"/>
          </rPr>
          <t>SOURCE: Laboratorio Latinoamericano de Evaluación de la Calidad de la Educación (LLECE). Students achieving at least proficiency Level 3. Grade 6</t>
        </r>
      </text>
    </comment>
    <comment ref="L34" authorId="0" shapeId="0" xr:uid="{00000000-0006-0000-0300-000023000000}">
      <text>
        <r>
          <rPr>
            <sz val="10"/>
            <color rgb="FF333333"/>
            <rFont val="Calibri"/>
            <family val="2"/>
          </rPr>
          <t>SOURCE: National Learning Assessment (NLA). Grade 6</t>
        </r>
      </text>
    </comment>
    <comment ref="F35" authorId="0" shapeId="0" xr:uid="{00000000-0006-0000-0300-000024000000}">
      <text>
        <r>
          <rPr>
            <sz val="10"/>
            <color rgb="FF333333"/>
            <rFont val="Calibri"/>
            <family val="2"/>
          </rPr>
          <t>SOURCE: Laboratorio Latinoamericano de Evaluación de la Calidad de la Educación (LLECE). Students achieving at least proficiency Level 3. Grade 6</t>
        </r>
      </text>
    </comment>
    <comment ref="F36" authorId="0" shapeId="0" xr:uid="{00000000-0006-0000-0300-000025000000}">
      <text>
        <r>
          <rPr>
            <sz val="10"/>
            <color rgb="FF333333"/>
            <rFont val="Calibri"/>
            <family val="2"/>
          </rPr>
          <t>SOURCE: Laboratorio Latinoamericano de Evaluación de la Calidad de la Educación (LLECE). Students achieving at least proficiency Level 3. Grade 6</t>
        </r>
      </text>
    </comment>
    <comment ref="F37" authorId="0" shapeId="0" xr:uid="{00000000-0006-0000-0300-000026000000}">
      <text>
        <r>
          <rPr>
            <sz val="10"/>
            <color rgb="FF333333"/>
            <rFont val="Calibri"/>
            <family val="2"/>
          </rPr>
          <t>SOURCE: Laboratorio Latinoamericano de Evaluación de la Calidad de la Educación (LLECE). Students achieving at least proficiency Level 3. Grade 6</t>
        </r>
      </text>
    </comment>
    <comment ref="F38" authorId="0" shapeId="0" xr:uid="{00000000-0006-0000-0300-000027000000}">
      <text>
        <r>
          <rPr>
            <sz val="10"/>
            <color rgb="FF333333"/>
            <rFont val="Calibri"/>
            <family val="2"/>
          </rPr>
          <t>SOURCE: Laboratorio Latinoamericano de Evaluación de la Calidad de la Educación (LLECE). Students achieving at least proficiency Level 3. Grade 6</t>
        </r>
      </text>
    </comment>
    <comment ref="F39" authorId="0" shapeId="0" xr:uid="{00000000-0006-0000-0300-000028000000}">
      <text>
        <r>
          <rPr>
            <sz val="10"/>
            <color rgb="FF333333"/>
            <rFont val="Calibri"/>
            <family val="2"/>
          </rPr>
          <t>SOURCE: Laboratorio Latinoamericano de Evaluación de la Calidad de la Educación (LLECE). Students achieving at least proficiency Level 3. Grade 6</t>
        </r>
      </text>
    </comment>
    <comment ref="F40" authorId="0" shapeId="0" xr:uid="{00000000-0006-0000-0300-000029000000}">
      <text>
        <r>
          <rPr>
            <sz val="10"/>
            <color rgb="FF333333"/>
            <rFont val="Calibri"/>
            <family val="2"/>
          </rPr>
          <t>SOURCE: Laboratorio Latinoamericano de Evaluación de la Calidad de la Educación (LLECE). Students achieving at least proficiency Level 3. Grade 6</t>
        </r>
      </text>
    </comment>
    <comment ref="F41" authorId="0" shapeId="0" xr:uid="{00000000-0006-0000-0300-00002A000000}">
      <text>
        <r>
          <rPr>
            <sz val="10"/>
            <color rgb="FF333333"/>
            <rFont val="Calibri"/>
            <family val="2"/>
          </rPr>
          <t>SOURCE: Laboratorio Latinoamericano de Evaluación de la Calidad de la Educación (LLECE). Students achieving at least proficiency Level 3. Grade 6</t>
        </r>
      </text>
    </comment>
    <comment ref="F42" authorId="0" shapeId="0" xr:uid="{00000000-0006-0000-0300-00002B000000}">
      <text>
        <r>
          <rPr>
            <sz val="10"/>
            <color rgb="FF333333"/>
            <rFont val="Calibri"/>
            <family val="2"/>
          </rPr>
          <t>SOURCE: Laboratorio Latinoamericano de Evaluación de la Calidad de la Educación (LLECE). Students achieving at least proficiency Level 3. Grade 6</t>
        </r>
      </text>
    </comment>
    <comment ref="F43" authorId="0" shapeId="0" xr:uid="{00000000-0006-0000-0300-00002C000000}">
      <text>
        <r>
          <rPr>
            <sz val="10"/>
            <color rgb="FF333333"/>
            <rFont val="Calibri"/>
            <family val="2"/>
          </rPr>
          <t>SOURCE: Laboratorio Latinoamericano de Evaluación de la Calidad de la Educación (LLECE). Students achieving at least proficiency Level 3. Grade 6</t>
        </r>
      </text>
    </comment>
    <comment ref="F44" authorId="0" shapeId="0" xr:uid="{00000000-0006-0000-0300-00002D000000}">
      <text>
        <r>
          <rPr>
            <sz val="10"/>
            <color rgb="FF333333"/>
            <rFont val="Calibri"/>
            <family val="2"/>
          </rPr>
          <t>SOURCE: Laboratorio Latinoamericano de Evaluación de la Calidad de la Educación (LLECE). Students achieving at least proficiency Level 3. Grade 6</t>
        </r>
      </text>
    </comment>
    <comment ref="D45" authorId="0" shapeId="0" xr:uid="{00000000-0006-0000-0300-00002E000000}">
      <text>
        <r>
          <rPr>
            <sz val="10"/>
            <color rgb="FF333333"/>
            <rFont val="Calibri"/>
            <family val="2"/>
          </rPr>
          <t>SOURCE: Progress in International Reading Literacy Study (PIRLS). Students achieving at least low International Benchmark. Grade 4</t>
        </r>
      </text>
    </comment>
    <comment ref="I45" authorId="0" shapeId="0" xr:uid="{00000000-0006-0000-0300-00002F000000}">
      <text>
        <r>
          <rPr>
            <sz val="10"/>
            <color rgb="FF333333"/>
            <rFont val="Calibri"/>
            <family val="2"/>
          </rPr>
          <t>SOURCE: Progress in International Reading Literacy Study (PIRLS). Students achieving at least low International Benchmark. Grade 4</t>
        </r>
      </text>
    </comment>
    <comment ref="H46" authorId="0" shapeId="0" xr:uid="{00000000-0006-0000-0300-000030000000}">
      <text>
        <r>
          <rPr>
            <sz val="10"/>
            <color rgb="FF333333"/>
            <rFont val="Calibri"/>
            <family val="2"/>
          </rPr>
          <t>SOURCE: National Learning Assessment (NLA). Solomon Islands Standardised Tests of Achievement (SISTA). Grade 6. Minimum proficiency level: Level 4</t>
        </r>
      </text>
    </comment>
    <comment ref="G47" authorId="0" shapeId="0" xr:uid="{00000000-0006-0000-0300-000031000000}">
      <text>
        <r>
          <rPr>
            <sz val="10"/>
            <color rgb="FF333333"/>
            <rFont val="Calibri"/>
            <family val="2"/>
          </rPr>
          <t>SOURCE: CONFEMEN Programme for the Analysis of Education Systems (PASEC). Students achieving at least proficiency Level 4. Grade 6</t>
        </r>
      </text>
    </comment>
    <comment ref="F48" authorId="0" shapeId="0" xr:uid="{00000000-0006-0000-0300-000032000000}">
      <text>
        <r>
          <rPr>
            <sz val="10"/>
            <color rgb="FF333333"/>
            <rFont val="Calibri"/>
            <family val="2"/>
          </rPr>
          <t>SOURCE: Southern and Eastern Africa Consortium for Monitoring Educational Quality (SACMEQ). Students achieving at least proficiency Level 5. Grade 6</t>
        </r>
      </text>
    </comment>
    <comment ref="G49" authorId="0" shapeId="0" xr:uid="{00000000-0006-0000-0300-000033000000}">
      <text>
        <r>
          <rPr>
            <sz val="10"/>
            <color rgb="FF333333"/>
            <rFont val="Calibri"/>
            <family val="2"/>
          </rPr>
          <t>SOURCE: CONFEMEN Programme for the Analysis of Education Systems (PASEC). Students achieving at least proficiency Level 4. Grade 6</t>
        </r>
      </text>
    </comment>
    <comment ref="G50" authorId="0" shapeId="0" xr:uid="{00000000-0006-0000-0300-000034000000}">
      <text>
        <r>
          <rPr>
            <sz val="10"/>
            <color rgb="FF333333"/>
            <rFont val="Calibri"/>
            <family val="2"/>
          </rPr>
          <t>SOURCE: CONFEMEN Programme for the Analysis of Education Systems (PASEC). Students achieving at least proficiency Level 4. Grade 6</t>
        </r>
      </text>
    </comment>
    <comment ref="G51" authorId="0" shapeId="0" xr:uid="{00000000-0006-0000-0300-000035000000}">
      <text>
        <r>
          <rPr>
            <sz val="10"/>
            <color rgb="FF333333"/>
            <rFont val="Calibri"/>
            <family val="2"/>
          </rPr>
          <t>SOURCE: CONFEMEN Programme for the Analysis of Education Systems (PASEC). Students achieving at least proficiency Level 4. Grade 6</t>
        </r>
      </text>
    </comment>
    <comment ref="G52" authorId="0" shapeId="0" xr:uid="{00000000-0006-0000-0300-000036000000}">
      <text>
        <r>
          <rPr>
            <sz val="10"/>
            <color rgb="FF333333"/>
            <rFont val="Calibri"/>
            <family val="2"/>
          </rPr>
          <t>SOURCE: CONFEMEN Programme for the Analysis of Education Systems (PASEC). Students achieving at least proficiency Level 4. Grade 6</t>
        </r>
      </text>
    </comment>
    <comment ref="G53" authorId="0" shapeId="0" xr:uid="{00000000-0006-0000-0300-000037000000}">
      <text>
        <r>
          <rPr>
            <sz val="10"/>
            <color rgb="FF333333"/>
            <rFont val="Calibri"/>
            <family val="2"/>
          </rPr>
          <t>SOURCE: CONFEMEN Programme for the Analysis of Education Systems (PASEC). Students achieving at least proficiency Level 4. Grade 6</t>
        </r>
      </text>
    </comment>
    <comment ref="G54" authorId="0" shapeId="0" xr:uid="{00000000-0006-0000-0300-000038000000}">
      <text>
        <r>
          <rPr>
            <sz val="10"/>
            <color rgb="FF333333"/>
            <rFont val="Calibri"/>
            <family val="2"/>
          </rPr>
          <t>SOURCE: CONFEMEN Programme for the Analysis of Education Systems (PASEC). Students achieving at least proficiency Level 4. Grade 6</t>
        </r>
      </text>
    </comment>
    <comment ref="C55" authorId="0" shapeId="0" xr:uid="{00000000-0006-0000-0300-000039000000}">
      <text>
        <r>
          <rPr>
            <sz val="10"/>
            <color rgb="FF333333"/>
            <rFont val="Calibri"/>
            <family val="2"/>
          </rPr>
          <t>SOURCE: CONFEMEN Programme for the Analysis of Education Systems (PASEC). Students achieving at least proficiency Level 4. Grade 6</t>
        </r>
      </text>
    </comment>
    <comment ref="G56" authorId="0" shapeId="0" xr:uid="{00000000-0006-0000-0300-00003A000000}">
      <text>
        <r>
          <rPr>
            <sz val="10"/>
            <color rgb="FF333333"/>
            <rFont val="Calibri"/>
            <family val="2"/>
          </rPr>
          <t>SOURCE: CONFEMEN Programme for the Analysis of Education Systems (PASEC). Students achieving at least proficiency Level 4. Grade 6</t>
        </r>
      </text>
    </comment>
    <comment ref="I57" authorId="0" shapeId="0" xr:uid="{00000000-0006-0000-0300-00003B000000}">
      <text>
        <r>
          <rPr>
            <sz val="10"/>
            <color rgb="FF333333"/>
            <rFont val="Calibri"/>
            <family val="2"/>
          </rPr>
          <t>SOURCE: The People's Action for Learning (PAL) Network. Grade 5</t>
        </r>
      </text>
    </comment>
    <comment ref="F58" authorId="0" shapeId="0" xr:uid="{00000000-0006-0000-0300-00003C000000}">
      <text>
        <r>
          <rPr>
            <sz val="10"/>
            <color rgb="FF333333"/>
            <rFont val="Calibri"/>
            <family val="2"/>
          </rPr>
          <t>SOURCE: Southern and Eastern Africa Consortium for Monitoring Educational Quality (SACMEQ). Students achieving at least proficiency Level 5. Grade 6</t>
        </r>
      </text>
    </comment>
    <comment ref="F59" authorId="0" shapeId="0" xr:uid="{00000000-0006-0000-0300-00003D000000}">
      <text>
        <r>
          <rPr>
            <sz val="10"/>
            <color rgb="FF333333"/>
            <rFont val="Calibri"/>
            <family val="2"/>
          </rPr>
          <t>SOURCE: Southern and Eastern Africa Consortium for Monitoring Educational Quality (SACMEQ). Students achieving at least proficiency Level 5. Grade 6</t>
        </r>
      </text>
    </comment>
    <comment ref="G60" authorId="0" shapeId="0" xr:uid="{00000000-0006-0000-0300-00003E000000}">
      <text>
        <r>
          <rPr>
            <sz val="10"/>
            <color rgb="FF333333"/>
            <rFont val="Calibri"/>
            <family val="2"/>
          </rPr>
          <t>SOURCE: CONFEMEN Programme for the Analysis of Education Systems (PASEC). Students achieving at least proficiency Level 4. Grade 6</t>
        </r>
      </text>
    </comment>
    <comment ref="G61" authorId="0" shapeId="0" xr:uid="{00000000-0006-0000-0300-00003F000000}">
      <text>
        <r>
          <rPr>
            <sz val="10"/>
            <color rgb="FF333333"/>
            <rFont val="Calibri"/>
            <family val="2"/>
          </rPr>
          <t>SOURCE: CONFEMEN Programme for the Analysis of Education Systems (PASEC). Students achieving at least proficiency Level 4. Grade 6</t>
        </r>
      </text>
    </comment>
    <comment ref="F62" authorId="0" shapeId="0" xr:uid="{00000000-0006-0000-0300-000040000000}">
      <text>
        <r>
          <rPr>
            <sz val="10"/>
            <color rgb="FF333333"/>
            <rFont val="Calibri"/>
            <family val="2"/>
          </rPr>
          <t>SOURCE: Southern and Eastern Africa Consortium for Monitoring Educational Quality (SACMEQ). Students achieving at least proficiency Level 5. Grade 6</t>
        </r>
      </text>
    </comment>
    <comment ref="G63" authorId="0" shapeId="0" xr:uid="{00000000-0006-0000-0300-000041000000}">
      <text>
        <r>
          <rPr>
            <sz val="10"/>
            <color rgb="FF333333"/>
            <rFont val="Calibri"/>
            <family val="2"/>
          </rPr>
          <t>SOURCE: CONFEMEN Programme for the Analysis of Education Systems (PASEC). Students achieving at least proficiency Level 4. Grade 6</t>
        </r>
      </text>
    </comment>
    <comment ref="H64" authorId="0" shapeId="0" xr:uid="{00000000-0006-0000-0300-000042000000}">
      <text>
        <r>
          <rPr>
            <sz val="10"/>
            <color rgb="FF333333"/>
            <rFont val="Calibri"/>
            <family val="2"/>
          </rPr>
          <t>SOURCE: National Learning Assessment (NLA): National Assessment of Progress in Education (NAPE); Grade 6; Minimum proficiency level: Adequate level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F11" authorId="0" shapeId="0" xr:uid="{00000000-0006-0000-0400-000001000000}">
      <text>
        <r>
          <rPr>
            <sz val="10"/>
            <color rgb="FF333333"/>
            <rFont val="Calibri"/>
            <family val="2"/>
          </rPr>
          <t>SOURCE: National Learning Assessment (NLA): Learning Assessment of Secondary Institutions (LASI); Grade 8; Minimum proficiency level: Band 4</t>
        </r>
      </text>
    </comment>
    <comment ref="H11" authorId="0" shapeId="0" xr:uid="{00000000-0006-0000-0400-000002000000}">
      <text>
        <r>
          <rPr>
            <sz val="10"/>
            <color rgb="FF333333"/>
            <rFont val="Calibri"/>
            <family val="2"/>
          </rPr>
          <t>SOURCE: National Learning Assessment (NLA): Learning Assessment of Secondary Institutions (LASI); Grade 8; Minimum proficiency level: Band 5; Domain: Reading (Dzongkha)</t>
        </r>
      </text>
    </comment>
    <comment ref="H12" authorId="0" shapeId="0" xr:uid="{00000000-0006-0000-0400-000003000000}">
      <text>
        <r>
          <rPr>
            <sz val="10"/>
            <color rgb="FF333333"/>
            <rFont val="Calibri"/>
            <family val="2"/>
          </rPr>
          <t>SOURCE: National Learning Assessment (NLA): National Education Assessment (NEA) in Bhutan; Grade 10 (-1); Minimum proficiency level: Level 3</t>
        </r>
      </text>
    </comment>
    <comment ref="J13" authorId="0" shapeId="0" xr:uid="{00000000-0006-0000-0400-000004000000}">
      <text>
        <r>
          <rPr>
            <sz val="10"/>
            <color rgb="FF333333"/>
            <rFont val="Calibri"/>
            <family val="2"/>
          </rPr>
          <t>SOURCE: National Learning Assessment (NLA): National Achievement Survey; Grade 8; Minimum proficiency level: Proficient</t>
        </r>
      </text>
    </comment>
    <comment ref="E14" authorId="0" shapeId="0" xr:uid="{00000000-0006-0000-0400-000005000000}">
      <text>
        <r>
          <rPr>
            <sz val="10"/>
            <color rgb="FF333333"/>
            <rFont val="Calibri"/>
            <family val="2"/>
          </rPr>
          <t>SOURCE: Programme for International Student Assessment (PISA). Students achieving at least proficiency Level 2. Modal grade for PISA: http://dx.doi.org/10.1787/888934038799</t>
        </r>
      </text>
    </comment>
    <comment ref="K14" authorId="0" shapeId="0" xr:uid="{00000000-0006-0000-0400-000006000000}">
      <text>
        <r>
          <rPr>
            <sz val="10"/>
            <color rgb="FF333333"/>
            <rFont val="Calibri"/>
            <family val="2"/>
          </rPr>
          <t>SOURCE: Programme for International Student Assessment (PISA). Students achieving at least proficiency Level 2. Modal grade for PISA: http://dx.doi.org/10.1787/888934038799</t>
        </r>
      </text>
    </comment>
    <comment ref="J15" authorId="0" shapeId="0" xr:uid="{00000000-0006-0000-0400-000007000000}">
      <text>
        <r>
          <rPr>
            <sz val="10"/>
            <color rgb="FF333333"/>
            <rFont val="Calibri"/>
            <family val="2"/>
          </rPr>
          <t>SOURCE: National Learning Assessment (NLA): National Sample-Based Assessment (NSBA); Grade 8; Minimum proficiency level: Basic level</t>
        </r>
      </text>
    </comment>
    <comment ref="J16" authorId="0" shapeId="0" xr:uid="{00000000-0006-0000-0400-000008000000}">
      <text>
        <r>
          <rPr>
            <sz val="10"/>
            <color rgb="FF333333"/>
            <rFont val="Calibri"/>
            <family val="2"/>
          </rPr>
          <t>SOURCE: National Assessment of Student Achievement (NASA). Grade 8. MLP = Level 2 Basic</t>
        </r>
      </text>
    </comment>
    <comment ref="I17" authorId="0" shapeId="0" xr:uid="{00000000-0006-0000-0400-000009000000}">
      <text>
        <r>
          <rPr>
            <sz val="10"/>
            <color rgb="FF333333"/>
            <rFont val="Calibri"/>
            <family val="2"/>
          </rPr>
          <t>SOURCE: National Assessment Programme by National Education Research and Evaluation Centre (NEREC). English. Percentage of students obtained 50 or more than 50 marks. GRADE 8. The minimum proficiency level alignment of this assessment is pending and subject to harmonization.</t>
        </r>
      </text>
    </comment>
    <comment ref="K18" authorId="0" shapeId="0" xr:uid="{00000000-0006-0000-0400-00000A000000}">
      <text>
        <r>
          <rPr>
            <sz val="10"/>
            <color rgb="FF333333"/>
            <rFont val="Calibri"/>
            <family val="2"/>
          </rPr>
          <t>SOURCE: Programme for International Student Assessment (PISA). Students achieving at least proficiency Level 2. Modal grade for PISA: http://dx.doi.org/10.1787/888934038799</t>
        </r>
      </text>
    </comment>
    <comment ref="H19" authorId="0" shapeId="0" xr:uid="{00000000-0006-0000-0400-00000B000000}">
      <text>
        <r>
          <rPr>
            <sz val="10"/>
            <color rgb="FF333333"/>
            <rFont val="Calibri"/>
            <family val="2"/>
          </rPr>
          <t>SOURCE: Programme for International Student Assessment (PISA) for Development. Students achieving at least proficiency Level 2. Modal grade for PISA: http://dx.doi.org/10.1787/888934038799</t>
        </r>
      </text>
    </comment>
    <comment ref="I20" authorId="0" shapeId="0" xr:uid="{00000000-0006-0000-0400-00000C000000}">
      <text>
        <r>
          <rPr>
            <sz val="10"/>
            <color rgb="FF333333"/>
            <rFont val="Calibri"/>
            <family val="2"/>
          </rPr>
          <t>SOURCE: National Learning Assessment (NLA): Chinese National Compulsory Education Quality Assessment; Grade 8 (-1); Minimum proficiency level: Moderate</t>
        </r>
      </text>
    </comment>
    <comment ref="E21" authorId="0" shapeId="0" xr:uid="{00000000-0006-0000-0400-00000D000000}">
      <text>
        <r>
          <rPr>
            <sz val="10"/>
            <color rgb="FF333333"/>
            <rFont val="Calibri"/>
            <family val="2"/>
          </rPr>
          <t>SOURCE: Programme for International Student Assessment (PISA). Students achieving at least proficiency Level 2. Modal grade for PISA: http://dx.doi.org/10.1787/888934038799</t>
        </r>
      </text>
    </comment>
    <comment ref="H21" authorId="0" shapeId="0" xr:uid="{00000000-0006-0000-0400-00000E000000}">
      <text>
        <r>
          <rPr>
            <sz val="10"/>
            <color rgb="FF333333"/>
            <rFont val="Calibri"/>
            <family val="2"/>
          </rPr>
          <t>SOURCE: Programme for International Student Assessment (PISA). Students achieving at least proficiency Level 2. Modal grade for PISA: http://dx.doi.org/10.1787/888934038799</t>
        </r>
      </text>
    </comment>
    <comment ref="K21" authorId="0" shapeId="0" xr:uid="{00000000-0006-0000-0400-00000F000000}">
      <text>
        <r>
          <rPr>
            <sz val="10"/>
            <color rgb="FF333333"/>
            <rFont val="Calibri"/>
            <family val="2"/>
          </rPr>
          <t>SOURCE: Programme for International Student Assessment (PISA). Students achieving at least proficiency Level 2. Modal grade for PISA: http://dx.doi.org/10.1787/888934038799</t>
        </r>
      </text>
    </comment>
    <comment ref="E22" authorId="0" shapeId="0" xr:uid="{00000000-0006-0000-0400-000010000000}">
      <text>
        <r>
          <rPr>
            <sz val="10"/>
            <color rgb="FF333333"/>
            <rFont val="Calibri"/>
            <family val="2"/>
          </rPr>
          <t>SOURCE: Programme for International Student Assessment (PISA). Students achieving at least proficiency Level 2. Modal grade for PISA: http://dx.doi.org/10.1787/888934038799</t>
        </r>
      </text>
    </comment>
    <comment ref="K22" authorId="0" shapeId="0" xr:uid="{00000000-0006-0000-0400-000011000000}">
      <text>
        <r>
          <rPr>
            <sz val="10"/>
            <color rgb="FF333333"/>
            <rFont val="Calibri"/>
            <family val="2"/>
          </rPr>
          <t>SOURCE: Programme for International Student Assessment (PISA). Students achieving at least proficiency Level 2. Modal grade for PISA: http://dx.doi.org/10.1787/888934038799</t>
        </r>
      </text>
    </comment>
    <comment ref="E23" authorId="0" shapeId="0" xr:uid="{00000000-0006-0000-0400-000012000000}">
      <text>
        <r>
          <rPr>
            <sz val="10"/>
            <color rgb="FF333333"/>
            <rFont val="Calibri"/>
            <family val="2"/>
          </rPr>
          <t>SOURCE: Programme for International Student Assessment (PISA). Students achieving at least proficiency Level 2. Modal grade for PISA: http://dx.doi.org/10.1787/888934038799</t>
        </r>
      </text>
    </comment>
    <comment ref="H23" authorId="0" shapeId="0" xr:uid="{00000000-0006-0000-0400-000013000000}">
      <text>
        <r>
          <rPr>
            <sz val="10"/>
            <color rgb="FF333333"/>
            <rFont val="Calibri"/>
            <family val="2"/>
          </rPr>
          <t>SOURCE: Programme for International Student Assessment (PISA). Students achieving at least proficiency Level 2. Modal grade for PISA: http://dx.doi.org/10.1787/888934038799</t>
        </r>
      </text>
    </comment>
    <comment ref="K23" authorId="0" shapeId="0" xr:uid="{00000000-0006-0000-0400-000014000000}">
      <text>
        <r>
          <rPr>
            <sz val="10"/>
            <color rgb="FF333333"/>
            <rFont val="Calibri"/>
            <family val="2"/>
          </rPr>
          <t>SOURCE: Programme for International Student Assessment (PISA). Students achieving at least proficiency Level 2. Modal grade for PISA: http://dx.doi.org/10.1787/888934038799</t>
        </r>
      </text>
    </comment>
    <comment ref="E24" authorId="0" shapeId="0" xr:uid="{00000000-0006-0000-0400-000015000000}">
      <text>
        <r>
          <rPr>
            <sz val="10"/>
            <color rgb="FF333333"/>
            <rFont val="Calibri"/>
            <family val="2"/>
          </rPr>
          <t>SOURCE: Programme for International Student Assessment (PISA). Students achieving at least proficiency Level 2. Modal grade for PISA: http://dx.doi.org/10.1787/888934038799</t>
        </r>
      </text>
    </comment>
    <comment ref="K24" authorId="0" shapeId="0" xr:uid="{00000000-0006-0000-0400-000016000000}">
      <text>
        <r>
          <rPr>
            <sz val="10"/>
            <color rgb="FF333333"/>
            <rFont val="Calibri"/>
            <family val="2"/>
          </rPr>
          <t>SOURCE: Programme for International Student Assessment (PISA). Students achieving at least proficiency Level 2. Modal grade for PISA: http://dx.doi.org/10.1787/888934038799</t>
        </r>
      </text>
    </comment>
    <comment ref="K25" authorId="0" shapeId="0" xr:uid="{00000000-0006-0000-0400-000017000000}">
      <text>
        <r>
          <rPr>
            <sz val="10"/>
            <color rgb="FF333333"/>
            <rFont val="Calibri"/>
            <family val="2"/>
          </rPr>
          <t>SOURCE: Programme for International Student Assessment (PISA). Students achieving at least proficiency Level 2. Modal grade for PISA: http://dx.doi.org/10.1787/888934038799</t>
        </r>
      </text>
    </comment>
    <comment ref="E26" authorId="0" shapeId="0" xr:uid="{00000000-0006-0000-0400-000018000000}">
      <text>
        <r>
          <rPr>
            <sz val="10"/>
            <color rgb="FF333333"/>
            <rFont val="Calibri"/>
            <family val="2"/>
          </rPr>
          <t>SOURCE: Programme for International Student Assessment (PISA). Students achieving at least proficiency Level 2. Modal grade for PISA: http://dx.doi.org/10.1787/888934038799</t>
        </r>
      </text>
    </comment>
    <comment ref="H26" authorId="0" shapeId="0" xr:uid="{00000000-0006-0000-0400-000019000000}">
      <text>
        <r>
          <rPr>
            <sz val="10"/>
            <color rgb="FF333333"/>
            <rFont val="Calibri"/>
            <family val="2"/>
          </rPr>
          <t>SOURCE: Programme for International Student Assessment (PISA). Students achieving at least proficiency Level 2. Modal grade for PISA: http://dx.doi.org/10.1787/888934038799</t>
        </r>
      </text>
    </comment>
    <comment ref="K26" authorId="0" shapeId="0" xr:uid="{00000000-0006-0000-0400-00001A000000}">
      <text>
        <r>
          <rPr>
            <sz val="10"/>
            <color rgb="FF333333"/>
            <rFont val="Calibri"/>
            <family val="2"/>
          </rPr>
          <t>SOURCE: Programme for International Student Assessment (PISA). Students achieving at least proficiency Level 2. Modal grade for PISA: http://dx.doi.org/10.1787/888934038799</t>
        </r>
      </text>
    </comment>
    <comment ref="E27" authorId="0" shapeId="0" xr:uid="{00000000-0006-0000-0400-00001B000000}">
      <text>
        <r>
          <rPr>
            <sz val="10"/>
            <color rgb="FF333333"/>
            <rFont val="Calibri"/>
            <family val="2"/>
          </rPr>
          <t>SOURCE: Programme for International Student Assessment (PISA). Students achieving at least proficiency Level 2. Modal grade for PISA: http://dx.doi.org/10.1787/888934038799</t>
        </r>
      </text>
    </comment>
    <comment ref="H27" authorId="0" shapeId="0" xr:uid="{00000000-0006-0000-0400-00001C000000}">
      <text>
        <r>
          <rPr>
            <sz val="10"/>
            <color rgb="FF333333"/>
            <rFont val="Calibri"/>
            <family val="2"/>
          </rPr>
          <t>SOURCE: Programme for International Student Assessment (PISA). Students achieving at least proficiency Level 2. Modal grade for PISA: http://dx.doi.org/10.1787/888934038799</t>
        </r>
      </text>
    </comment>
    <comment ref="K27" authorId="0" shapeId="0" xr:uid="{00000000-0006-0000-0400-00001D000000}">
      <text>
        <r>
          <rPr>
            <sz val="10"/>
            <color rgb="FF333333"/>
            <rFont val="Calibri"/>
            <family val="2"/>
          </rPr>
          <t>SOURCE: Programme for International Student Assessment (PISA). Students achieving at least proficiency Level 2. Modal grade for PISA: http://dx.doi.org/10.1787/888934038799</t>
        </r>
      </text>
    </comment>
    <comment ref="E28" authorId="0" shapeId="0" xr:uid="{00000000-0006-0000-0400-00001E000000}">
      <text>
        <r>
          <rPr>
            <sz val="10"/>
            <color rgb="FF333333"/>
            <rFont val="Calibri"/>
            <family val="2"/>
          </rPr>
          <t>SOURCE: Programme for International Student Assessment (PISA). Students achieving at least proficiency Level 2. Modal grade for PISA: http://dx.doi.org/10.1787/888934038799</t>
        </r>
      </text>
    </comment>
    <comment ref="H28" authorId="0" shapeId="0" xr:uid="{00000000-0006-0000-0400-00001F000000}">
      <text>
        <r>
          <rPr>
            <sz val="10"/>
            <color rgb="FF333333"/>
            <rFont val="Calibri"/>
            <family val="2"/>
          </rPr>
          <t>SOURCE: Programme for International Student Assessment (PISA). Students achieving at least proficiency Level 2. Modal grade for PISA: http://dx.doi.org/10.1787/888934038799</t>
        </r>
      </text>
    </comment>
    <comment ref="K28" authorId="0" shapeId="0" xr:uid="{00000000-0006-0000-0400-000020000000}">
      <text>
        <r>
          <rPr>
            <sz val="10"/>
            <color rgb="FF333333"/>
            <rFont val="Calibri"/>
            <family val="2"/>
          </rPr>
          <t>SOURCE: Programme for International Student Assessment (PISA). Students achieving at least proficiency Level 2. Modal grade for PISA: http://dx.doi.org/10.1787/888934038799</t>
        </r>
      </text>
    </comment>
    <comment ref="E29" authorId="0" shapeId="0" xr:uid="{00000000-0006-0000-0400-000021000000}">
      <text>
        <r>
          <rPr>
            <sz val="10"/>
            <color rgb="FF333333"/>
            <rFont val="Calibri"/>
            <family val="2"/>
          </rPr>
          <t>SOURCE: Programme for International Student Assessment (PISA). Students achieving at least proficiency Level 2. Modal grade for PISA: http://dx.doi.org/10.1787/888934038799</t>
        </r>
      </text>
    </comment>
    <comment ref="H29" authorId="0" shapeId="0" xr:uid="{00000000-0006-0000-0400-000022000000}">
      <text>
        <r>
          <rPr>
            <sz val="10"/>
            <color rgb="FF333333"/>
            <rFont val="Calibri"/>
            <family val="2"/>
          </rPr>
          <t>SOURCE: Programme for International Student Assessment (PISA). Students achieving at least proficiency Level 2. Modal grade for PISA: http://dx.doi.org/10.1787/888934038799</t>
        </r>
      </text>
    </comment>
    <comment ref="E30" authorId="0" shapeId="0" xr:uid="{00000000-0006-0000-0400-000023000000}">
      <text>
        <r>
          <rPr>
            <sz val="10"/>
            <color rgb="FF333333"/>
            <rFont val="Calibri"/>
            <family val="2"/>
          </rPr>
          <t>SOURCE: Programme for International Student Assessment (PISA). Students achieving at least proficiency Level 2. Modal grade for PISA: http://dx.doi.org/10.1787/888934038799</t>
        </r>
      </text>
    </comment>
    <comment ref="K30" authorId="0" shapeId="0" xr:uid="{00000000-0006-0000-0400-000024000000}">
      <text>
        <r>
          <rPr>
            <sz val="10"/>
            <color rgb="FF333333"/>
            <rFont val="Calibri"/>
            <family val="2"/>
          </rPr>
          <t>SOURCE: Programme for International Student Assessment (PISA). Students achieving at least proficiency Level 2. Modal grade for PISA: http://dx.doi.org/10.1787/888934038799</t>
        </r>
      </text>
    </comment>
    <comment ref="E31" authorId="0" shapeId="0" xr:uid="{00000000-0006-0000-0400-000025000000}">
      <text>
        <r>
          <rPr>
            <sz val="10"/>
            <color rgb="FF333333"/>
            <rFont val="Calibri"/>
            <family val="2"/>
          </rPr>
          <t>SOURCE: Programme for International Student Assessment (PISA). Students achieving at least proficiency Level 2. Modal grade for PISA: http://dx.doi.org/10.1787/888934038799</t>
        </r>
      </text>
    </comment>
    <comment ref="H31" authorId="0" shapeId="0" xr:uid="{00000000-0006-0000-0400-000026000000}">
      <text>
        <r>
          <rPr>
            <sz val="10"/>
            <color rgb="FF333333"/>
            <rFont val="Calibri"/>
            <family val="2"/>
          </rPr>
          <t>SOURCE: Programme for International Student Assessment (PISA). Students achieving at least proficiency Level 2. Modal grade for PISA: http://dx.doi.org/10.1787/888934038799</t>
        </r>
      </text>
    </comment>
    <comment ref="K31" authorId="0" shapeId="0" xr:uid="{00000000-0006-0000-0400-000027000000}">
      <text>
        <r>
          <rPr>
            <sz val="10"/>
            <color rgb="FF333333"/>
            <rFont val="Calibri"/>
            <family val="2"/>
          </rPr>
          <t>SOURCE: Programme for International Student Assessment (PISA). Students achieving at least proficiency Level 2. Modal grade for PISA: http://dx.doi.org/10.1787/888934038799</t>
        </r>
      </text>
    </comment>
    <comment ref="K32" authorId="0" shapeId="0" xr:uid="{00000000-0006-0000-0400-000028000000}">
      <text>
        <r>
          <rPr>
            <sz val="10"/>
            <color rgb="FF333333"/>
            <rFont val="Calibri"/>
            <family val="2"/>
          </rPr>
          <t>SOURCE: Programme for International Student Assessment (PISA). Students achieving at least proficiency Level 2. Modal grade for PISA: http://dx.doi.org/10.1787/888934038799</t>
        </r>
      </text>
    </comment>
    <comment ref="E33" authorId="0" shapeId="0" xr:uid="{00000000-0006-0000-0400-000029000000}">
      <text>
        <r>
          <rPr>
            <sz val="10"/>
            <color rgb="FF333333"/>
            <rFont val="Calibri"/>
            <family val="2"/>
          </rPr>
          <t>SOURCE: Programme for International Student Assessment (PISA). Students achieving at least proficiency Level 2. Modal grade for PISA: http://dx.doi.org/10.1787/888934038799</t>
        </r>
      </text>
    </comment>
    <comment ref="H33" authorId="0" shapeId="0" xr:uid="{00000000-0006-0000-0400-00002A000000}">
      <text>
        <r>
          <rPr>
            <sz val="10"/>
            <color rgb="FF333333"/>
            <rFont val="Calibri"/>
            <family val="2"/>
          </rPr>
          <t>SOURCE: Programme for International Student Assessment (PISA). Students achieving at least proficiency Level 2. Modal grade for PISA: http://dx.doi.org/10.1787/888934038799</t>
        </r>
      </text>
    </comment>
    <comment ref="K33" authorId="0" shapeId="0" xr:uid="{00000000-0006-0000-0400-00002B000000}">
      <text>
        <r>
          <rPr>
            <sz val="10"/>
            <color rgb="FF333333"/>
            <rFont val="Calibri"/>
            <family val="2"/>
          </rPr>
          <t>SOURCE: Programme for International Student Assessment (PISA). Students achieving at least proficiency Level 2. Modal grade for PISA: http://dx.doi.org/10.1787/888934038799</t>
        </r>
      </text>
    </comment>
    <comment ref="K34" authorId="0" shapeId="0" xr:uid="{00000000-0006-0000-0400-00002C000000}">
      <text>
        <r>
          <rPr>
            <sz val="10"/>
            <color rgb="FF333333"/>
            <rFont val="Calibri"/>
            <family val="2"/>
          </rPr>
          <t>SOURCE: Programme for International Student Assessment (PISA). Students achieving at least proficiency Level 2. Modal grade for PISA: http://dx.doi.org/10.1787/888934038799</t>
        </r>
      </text>
    </comment>
    <comment ref="E35" authorId="0" shapeId="0" xr:uid="{00000000-0006-0000-0400-00002D000000}">
      <text>
        <r>
          <rPr>
            <sz val="10"/>
            <color rgb="FF333333"/>
            <rFont val="Calibri"/>
            <family val="2"/>
          </rPr>
          <t>SOURCE: Programme for International Student Assessment (PISA). Students achieving at least proficiency Level 2. Modal grade for PISA: http://dx.doi.org/10.1787/888934038799</t>
        </r>
      </text>
    </comment>
    <comment ref="H35" authorId="0" shapeId="0" xr:uid="{00000000-0006-0000-0400-00002E000000}">
      <text>
        <r>
          <rPr>
            <sz val="10"/>
            <color rgb="FF333333"/>
            <rFont val="Calibri"/>
            <family val="2"/>
          </rPr>
          <t>SOURCE: Programme for International Student Assessment (PISA). Students achieving at least proficiency Level 2. Modal grade for PISA: http://dx.doi.org/10.1787/888934038799</t>
        </r>
      </text>
    </comment>
    <comment ref="K35" authorId="0" shapeId="0" xr:uid="{00000000-0006-0000-0400-00002F000000}">
      <text>
        <r>
          <rPr>
            <sz val="10"/>
            <color rgb="FF333333"/>
            <rFont val="Calibri"/>
            <family val="2"/>
          </rPr>
          <t>SOURCE: Programme for International Student Assessment (PISA). Students achieving at least proficiency Level 2. Modal grade for PISA: http://dx.doi.org/10.1787/888934038799</t>
        </r>
      </text>
    </comment>
    <comment ref="E36" authorId="0" shapeId="0" xr:uid="{00000000-0006-0000-0400-000030000000}">
      <text>
        <r>
          <rPr>
            <sz val="10"/>
            <color rgb="FF333333"/>
            <rFont val="Calibri"/>
            <family val="2"/>
          </rPr>
          <t>SOURCE: Programme for International Student Assessment (PISA). Students achieving at least proficiency Level 2. Modal grade for PISA: http://dx.doi.org/10.1787/888934038799</t>
        </r>
      </text>
    </comment>
    <comment ref="H36" authorId="0" shapeId="0" xr:uid="{00000000-0006-0000-0400-000031000000}">
      <text>
        <r>
          <rPr>
            <sz val="10"/>
            <color rgb="FF333333"/>
            <rFont val="Calibri"/>
            <family val="2"/>
          </rPr>
          <t>SOURCE: Programme for International Student Assessment (PISA). Students achieving at least proficiency Level 2. Modal grade for PISA: http://dx.doi.org/10.1787/888934038799</t>
        </r>
      </text>
    </comment>
    <comment ref="K36" authorId="0" shapeId="0" xr:uid="{00000000-0006-0000-0400-000032000000}">
      <text>
        <r>
          <rPr>
            <sz val="10"/>
            <color rgb="FF333333"/>
            <rFont val="Calibri"/>
            <family val="2"/>
          </rPr>
          <t>SOURCE: Programme for International Student Assessment (PISA). Students achieving at least proficiency Level 2. Modal grade for PISA: http://dx.doi.org/10.1787/888934038799</t>
        </r>
      </text>
    </comment>
    <comment ref="E37" authorId="0" shapeId="0" xr:uid="{00000000-0006-0000-0400-000033000000}">
      <text>
        <r>
          <rPr>
            <sz val="10"/>
            <color rgb="FF333333"/>
            <rFont val="Calibri"/>
            <family val="2"/>
          </rPr>
          <t>SOURCE: Programme for International Student Assessment (PISA). Students achieving at least proficiency Level 2. Modal grade for PISA: http://dx.doi.org/10.1787/888934038799</t>
        </r>
      </text>
    </comment>
    <comment ref="H37" authorId="0" shapeId="0" xr:uid="{00000000-0006-0000-0400-000034000000}">
      <text>
        <r>
          <rPr>
            <sz val="10"/>
            <color rgb="FF333333"/>
            <rFont val="Calibri"/>
            <family val="2"/>
          </rPr>
          <t>SOURCE: Programme for International Student Assessment (PISA). Students achieving at least proficiency Level 2. Modal grade for PISA: http://dx.doi.org/10.1787/888934038799</t>
        </r>
      </text>
    </comment>
    <comment ref="K37" authorId="0" shapeId="0" xr:uid="{00000000-0006-0000-0400-000035000000}">
      <text>
        <r>
          <rPr>
            <sz val="10"/>
            <color rgb="FF333333"/>
            <rFont val="Calibri"/>
            <family val="2"/>
          </rPr>
          <t>SOURCE: Programme for International Student Assessment (PISA). Students achieving at least proficiency Level 2. Modal grade for PISA: http://dx.doi.org/10.1787/888934038799</t>
        </r>
      </text>
    </comment>
    <comment ref="E38" authorId="0" shapeId="0" xr:uid="{00000000-0006-0000-0400-000036000000}">
      <text>
        <r>
          <rPr>
            <sz val="10"/>
            <color rgb="FF333333"/>
            <rFont val="Calibri"/>
            <family val="2"/>
          </rPr>
          <t>SOURCE: Programme for International Student Assessment (PISA). Students achieving at least proficiency Level 2. Modal grade for PISA: http://dx.doi.org/10.1787/888934038799</t>
        </r>
      </text>
    </comment>
    <comment ref="H38" authorId="0" shapeId="0" xr:uid="{00000000-0006-0000-0400-000037000000}">
      <text>
        <r>
          <rPr>
            <sz val="10"/>
            <color rgb="FF333333"/>
            <rFont val="Calibri"/>
            <family val="2"/>
          </rPr>
          <t>SOURCE: Programme for International Student Assessment (PISA). Students achieving at least proficiency Level 2. Modal grade for PISA: http://dx.doi.org/10.1787/888934038799</t>
        </r>
      </text>
    </comment>
    <comment ref="K38" authorId="0" shapeId="0" xr:uid="{00000000-0006-0000-0400-000038000000}">
      <text>
        <r>
          <rPr>
            <sz val="10"/>
            <color rgb="FF333333"/>
            <rFont val="Calibri"/>
            <family val="2"/>
          </rPr>
          <t>SOURCE: Programme for International Student Assessment (PISA). Students achieving at least proficiency Level 2. Modal grade for PISA: http://dx.doi.org/10.1787/888934038799</t>
        </r>
      </text>
    </comment>
    <comment ref="E39" authorId="0" shapeId="0" xr:uid="{00000000-0006-0000-0400-000039000000}">
      <text>
        <r>
          <rPr>
            <sz val="10"/>
            <color rgb="FF333333"/>
            <rFont val="Calibri"/>
            <family val="2"/>
          </rPr>
          <t>SOURCE: Programme for International Student Assessment (PISA). Students achieving at least proficiency Level 2. Modal grade for PISA: http://dx.doi.org/10.1787/888934038799</t>
        </r>
      </text>
    </comment>
    <comment ref="H39" authorId="0" shapeId="0" xr:uid="{00000000-0006-0000-0400-00003A000000}">
      <text>
        <r>
          <rPr>
            <sz val="10"/>
            <color rgb="FF333333"/>
            <rFont val="Calibri"/>
            <family val="2"/>
          </rPr>
          <t>SOURCE: Programme for International Student Assessment (PISA). Students achieving at least proficiency Level 2. Modal grade for PISA: http://dx.doi.org/10.1787/888934038799</t>
        </r>
      </text>
    </comment>
    <comment ref="K39" authorId="0" shapeId="0" xr:uid="{00000000-0006-0000-0400-00003B000000}">
      <text>
        <r>
          <rPr>
            <sz val="10"/>
            <color rgb="FF333333"/>
            <rFont val="Calibri"/>
            <family val="2"/>
          </rPr>
          <t>SOURCE: Programme for International Student Assessment (PISA). Students achieving at least proficiency Level 2. Modal grade for PISA: http://dx.doi.org/10.1787/888934038799</t>
        </r>
      </text>
    </comment>
    <comment ref="E40" authorId="0" shapeId="0" xr:uid="{00000000-0006-0000-0400-00003C000000}">
      <text>
        <r>
          <rPr>
            <sz val="10"/>
            <color rgb="FF333333"/>
            <rFont val="Calibri"/>
            <family val="2"/>
          </rPr>
          <t>SOURCE: Programme for International Student Assessment (PISA). Students achieving at least proficiency Level 2. Modal grade for PISA: http://dx.doi.org/10.1787/888934038799</t>
        </r>
      </text>
    </comment>
    <comment ref="H40" authorId="0" shapeId="0" xr:uid="{00000000-0006-0000-0400-00003D000000}">
      <text>
        <r>
          <rPr>
            <sz val="10"/>
            <color rgb="FF333333"/>
            <rFont val="Calibri"/>
            <family val="2"/>
          </rPr>
          <t>SOURCE: Programme for International Student Assessment (PISA). Students achieving at least proficiency Level 2. Modal grade for PISA: http://dx.doi.org/10.1787/888934038799</t>
        </r>
      </text>
    </comment>
    <comment ref="K40" authorId="0" shapeId="0" xr:uid="{00000000-0006-0000-0400-00003E000000}">
      <text>
        <r>
          <rPr>
            <sz val="10"/>
            <color rgb="FF333333"/>
            <rFont val="Calibri"/>
            <family val="2"/>
          </rPr>
          <t>SOURCE: Programme for International Student Assessment (PISA). Students achieving at least proficiency Level 2. Modal grade for PISA: http://dx.doi.org/10.1787/888934038799</t>
        </r>
      </text>
    </comment>
    <comment ref="E41" authorId="0" shapeId="0" xr:uid="{00000000-0006-0000-0400-00003F000000}">
      <text>
        <r>
          <rPr>
            <sz val="10"/>
            <color rgb="FF333333"/>
            <rFont val="Calibri"/>
            <family val="2"/>
          </rPr>
          <t>SOURCE: Programme for International Student Assessment (PISA). Students achieving at least proficiency Level 2. Modal grade for PISA: http://dx.doi.org/10.1787/888934038799</t>
        </r>
      </text>
    </comment>
    <comment ref="H41" authorId="0" shapeId="0" xr:uid="{00000000-0006-0000-0400-000040000000}">
      <text>
        <r>
          <rPr>
            <sz val="10"/>
            <color rgb="FF333333"/>
            <rFont val="Calibri"/>
            <family val="2"/>
          </rPr>
          <t>SOURCE: Programme for International Student Assessment (PISA). Students achieving at least proficiency Level 2. Modal grade for PISA: http://dx.doi.org/10.1787/888934038799</t>
        </r>
      </text>
    </comment>
    <comment ref="K41" authorId="0" shapeId="0" xr:uid="{00000000-0006-0000-0400-000041000000}">
      <text>
        <r>
          <rPr>
            <sz val="10"/>
            <color rgb="FF333333"/>
            <rFont val="Calibri"/>
            <family val="2"/>
          </rPr>
          <t>SOURCE: Programme for International Student Assessment (PISA). Students achieving at least proficiency Level 2. Modal grade for PISA: http://dx.doi.org/10.1787/888934038799</t>
        </r>
      </text>
    </comment>
    <comment ref="E42" authorId="0" shapeId="0" xr:uid="{00000000-0006-0000-0400-000042000000}">
      <text>
        <r>
          <rPr>
            <sz val="10"/>
            <color rgb="FF333333"/>
            <rFont val="Calibri"/>
            <family val="2"/>
          </rPr>
          <t>SOURCE: Programme for International Student Assessment (PISA). Students achieving at least proficiency Level 2. Modal grade for PISA: http://dx.doi.org/10.1787/888934038799</t>
        </r>
      </text>
    </comment>
    <comment ref="H42" authorId="0" shapeId="0" xr:uid="{00000000-0006-0000-0400-000043000000}">
      <text>
        <r>
          <rPr>
            <sz val="10"/>
            <color rgb="FF333333"/>
            <rFont val="Calibri"/>
            <family val="2"/>
          </rPr>
          <t>SOURCE: Programme for International Student Assessment (PISA). Students achieving at least proficiency Level 2. Modal grade for PISA: http://dx.doi.org/10.1787/888934038799</t>
        </r>
      </text>
    </comment>
    <comment ref="K42" authorId="0" shapeId="0" xr:uid="{00000000-0006-0000-0400-000044000000}">
      <text>
        <r>
          <rPr>
            <sz val="10"/>
            <color rgb="FF333333"/>
            <rFont val="Calibri"/>
            <family val="2"/>
          </rPr>
          <t>SOURCE: Programme for International Student Assessment (PISA). Students achieving at least proficiency Level 2. Modal grade for PISA: http://dx.doi.org/10.1787/888934038799</t>
        </r>
      </text>
    </comment>
    <comment ref="E43" authorId="0" shapeId="0" xr:uid="{00000000-0006-0000-0400-000045000000}">
      <text>
        <r>
          <rPr>
            <sz val="10"/>
            <color rgb="FF333333"/>
            <rFont val="Calibri"/>
            <family val="2"/>
          </rPr>
          <t>SOURCE: Programme for International Student Assessment (PISA). Students achieving at least proficiency Level 2. Modal grade for PISA: http://dx.doi.org/10.1787/888934038799</t>
        </r>
      </text>
    </comment>
    <comment ref="H43" authorId="0" shapeId="0" xr:uid="{00000000-0006-0000-0400-000046000000}">
      <text>
        <r>
          <rPr>
            <sz val="10"/>
            <color rgb="FF333333"/>
            <rFont val="Calibri"/>
            <family val="2"/>
          </rPr>
          <t>SOURCE: Programme for International Student Assessment (PISA). Students achieving at least proficiency Level 2. Modal grade for PISA: http://dx.doi.org/10.1787/888934038799</t>
        </r>
      </text>
    </comment>
    <comment ref="K43" authorId="0" shapeId="0" xr:uid="{00000000-0006-0000-0400-000047000000}">
      <text>
        <r>
          <rPr>
            <sz val="10"/>
            <color rgb="FF333333"/>
            <rFont val="Calibri"/>
            <family val="2"/>
          </rPr>
          <t>SOURCE: Programme for International Student Assessment (PISA). Students achieving at least proficiency Level 2. Modal grade for PISA: http://dx.doi.org/10.1787/888934038799</t>
        </r>
      </text>
    </comment>
    <comment ref="E44" authorId="0" shapeId="0" xr:uid="{00000000-0006-0000-0400-000048000000}">
      <text>
        <r>
          <rPr>
            <sz val="10"/>
            <color rgb="FF333333"/>
            <rFont val="Calibri"/>
            <family val="2"/>
          </rPr>
          <t>SOURCE: Programme for International Student Assessment (PISA). Students achieving at least proficiency Level 2. Modal grade for PISA: http://dx.doi.org/10.1787/888934038799</t>
        </r>
      </text>
    </comment>
    <comment ref="H44" authorId="0" shapeId="0" xr:uid="{00000000-0006-0000-0400-000049000000}">
      <text>
        <r>
          <rPr>
            <sz val="10"/>
            <color rgb="FF333333"/>
            <rFont val="Calibri"/>
            <family val="2"/>
          </rPr>
          <t>SOURCE: Programme for International Student Assessment (PISA). Students achieving at least proficiency Level 2. Modal grade for PISA: http://dx.doi.org/10.1787/888934038799</t>
        </r>
      </text>
    </comment>
    <comment ref="K44" authorId="0" shapeId="0" xr:uid="{00000000-0006-0000-0400-00004A000000}">
      <text>
        <r>
          <rPr>
            <sz val="10"/>
            <color rgb="FF333333"/>
            <rFont val="Calibri"/>
            <family val="2"/>
          </rPr>
          <t>SOURCE: Programme for International Student Assessment (PISA). Students achieving at least proficiency Level 2. Modal grade for PISA: http://dx.doi.org/10.1787/888934038799</t>
        </r>
      </text>
    </comment>
    <comment ref="E45" authorId="0" shapeId="0" xr:uid="{00000000-0006-0000-0400-00004B000000}">
      <text>
        <r>
          <rPr>
            <sz val="10"/>
            <color rgb="FF333333"/>
            <rFont val="Calibri"/>
            <family val="2"/>
          </rPr>
          <t>SOURCE: Programme for International Student Assessment (PISA). Students achieving at least proficiency Level 2. Modal grade for PISA: http://dx.doi.org/10.1787/888934038799</t>
        </r>
      </text>
    </comment>
    <comment ref="H45" authorId="0" shapeId="0" xr:uid="{00000000-0006-0000-0400-00004C000000}">
      <text>
        <r>
          <rPr>
            <sz val="10"/>
            <color rgb="FF333333"/>
            <rFont val="Calibri"/>
            <family val="2"/>
          </rPr>
          <t>SOURCE: Programme for International Student Assessment (PISA). Students achieving at least proficiency Level 2. Modal grade for PISA: http://dx.doi.org/10.1787/888934038799</t>
        </r>
      </text>
    </comment>
    <comment ref="K45" authorId="0" shapeId="0" xr:uid="{00000000-0006-0000-0400-00004D000000}">
      <text>
        <r>
          <rPr>
            <sz val="10"/>
            <color rgb="FF333333"/>
            <rFont val="Calibri"/>
            <family val="2"/>
          </rPr>
          <t>SOURCE: Programme for International Student Assessment (PISA). Students achieving at least proficiency Level 2. Modal grade for PISA: http://dx.doi.org/10.1787/888934038799</t>
        </r>
      </text>
    </comment>
    <comment ref="E46" authorId="0" shapeId="0" xr:uid="{00000000-0006-0000-0400-00004E000000}">
      <text>
        <r>
          <rPr>
            <sz val="10"/>
            <color rgb="FF333333"/>
            <rFont val="Calibri"/>
            <family val="2"/>
          </rPr>
          <t>SOURCE: Programme for International Student Assessment (PISA). Students achieving at least proficiency Level 2. Modal grade for PISA: http://dx.doi.org/10.1787/888934038799</t>
        </r>
      </text>
    </comment>
    <comment ref="H46" authorId="0" shapeId="0" xr:uid="{00000000-0006-0000-0400-00004F000000}">
      <text>
        <r>
          <rPr>
            <sz val="10"/>
            <color rgb="FF333333"/>
            <rFont val="Calibri"/>
            <family val="2"/>
          </rPr>
          <t>SOURCE: Programme for International Student Assessment (PISA). Students achieving at least proficiency Level 2. Modal grade for PISA: http://dx.doi.org/10.1787/888934038799</t>
        </r>
      </text>
    </comment>
    <comment ref="K46" authorId="0" shapeId="0" xr:uid="{00000000-0006-0000-0400-000050000000}">
      <text>
        <r>
          <rPr>
            <sz val="10"/>
            <color rgb="FF333333"/>
            <rFont val="Calibri"/>
            <family val="2"/>
          </rPr>
          <t>SOURCE: Programme for International Student Assessment (PISA). Students achieving at least proficiency Level 2. Modal grade for PISA: http://dx.doi.org/10.1787/888934038799</t>
        </r>
      </text>
    </comment>
    <comment ref="E47" authorId="0" shapeId="0" xr:uid="{00000000-0006-0000-0400-000051000000}">
      <text>
        <r>
          <rPr>
            <sz val="10"/>
            <color rgb="FF333333"/>
            <rFont val="Calibri"/>
            <family val="2"/>
          </rPr>
          <t>SOURCE: Programme for International Student Assessment (PISA). Students achieving at least proficiency Level 2. Modal grade for PISA: http://dx.doi.org/10.1787/888934038799</t>
        </r>
      </text>
    </comment>
    <comment ref="H47" authorId="0" shapeId="0" xr:uid="{00000000-0006-0000-0400-000052000000}">
      <text>
        <r>
          <rPr>
            <sz val="10"/>
            <color rgb="FF333333"/>
            <rFont val="Calibri"/>
            <family val="2"/>
          </rPr>
          <t>SOURCE: Programme for International Student Assessment (PISA). Students achieving at least proficiency Level 2. Modal grade for PISA: http://dx.doi.org/10.1787/888934038799</t>
        </r>
      </text>
    </comment>
    <comment ref="K47" authorId="0" shapeId="0" xr:uid="{00000000-0006-0000-0400-000053000000}">
      <text>
        <r>
          <rPr>
            <sz val="10"/>
            <color rgb="FF333333"/>
            <rFont val="Calibri"/>
            <family val="2"/>
          </rPr>
          <t>SOURCE: Programme for International Student Assessment (PISA). Students achieving at least proficiency Level 2. Modal grade for PISA: http://dx.doi.org/10.1787/888934038799</t>
        </r>
      </text>
    </comment>
    <comment ref="E48" authorId="0" shapeId="0" xr:uid="{00000000-0006-0000-0400-000054000000}">
      <text>
        <r>
          <rPr>
            <sz val="10"/>
            <color rgb="FF333333"/>
            <rFont val="Calibri"/>
            <family val="2"/>
          </rPr>
          <t>SOURCE: Programme for International Student Assessment (PISA). Students achieving at least proficiency Level 2. Modal grade for PISA: http://dx.doi.org/10.1787/888934038799</t>
        </r>
      </text>
    </comment>
    <comment ref="H48" authorId="0" shapeId="0" xr:uid="{00000000-0006-0000-0400-000055000000}">
      <text>
        <r>
          <rPr>
            <sz val="10"/>
            <color rgb="FF333333"/>
            <rFont val="Calibri"/>
            <family val="2"/>
          </rPr>
          <t>SOURCE: Programme for International Student Assessment (PISA). Students achieving at least proficiency Level 2. Modal grade for PISA: http://dx.doi.org/10.1787/888934038799</t>
        </r>
      </text>
    </comment>
    <comment ref="K48" authorId="0" shapeId="0" xr:uid="{00000000-0006-0000-0400-000056000000}">
      <text>
        <r>
          <rPr>
            <sz val="10"/>
            <color rgb="FF333333"/>
            <rFont val="Calibri"/>
            <family val="2"/>
          </rPr>
          <t>SOURCE: Programme for International Student Assessment (PISA). Students achieving at least proficiency Level 2. Modal grade for PISA: http://dx.doi.org/10.1787/888934038799</t>
        </r>
      </text>
    </comment>
    <comment ref="E49" authorId="0" shapeId="0" xr:uid="{00000000-0006-0000-0400-000057000000}">
      <text>
        <r>
          <rPr>
            <sz val="10"/>
            <color rgb="FF333333"/>
            <rFont val="Calibri"/>
            <family val="2"/>
          </rPr>
          <t>SOURCE: Programme for International Student Assessment (PISA). Students achieving at least proficiency Level 2. Modal grade for PISA: http://dx.doi.org/10.1787/888934038799</t>
        </r>
      </text>
    </comment>
    <comment ref="H49" authorId="0" shapeId="0" xr:uid="{00000000-0006-0000-0400-000058000000}">
      <text>
        <r>
          <rPr>
            <sz val="10"/>
            <color rgb="FF333333"/>
            <rFont val="Calibri"/>
            <family val="2"/>
          </rPr>
          <t>SOURCE: Programme for International Student Assessment (PISA). Students achieving at least proficiency Level 2. Modal grade for PISA: http://dx.doi.org/10.1787/888934038799</t>
        </r>
      </text>
    </comment>
    <comment ref="K49" authorId="0" shapeId="0" xr:uid="{00000000-0006-0000-0400-000059000000}">
      <text>
        <r>
          <rPr>
            <sz val="10"/>
            <color rgb="FF333333"/>
            <rFont val="Calibri"/>
            <family val="2"/>
          </rPr>
          <t>SOURCE: Programme for International Student Assessment (PISA). Students achieving at least proficiency Level 2. Modal grade for PISA: http://dx.doi.org/10.1787/888934038799</t>
        </r>
      </text>
    </comment>
    <comment ref="E50" authorId="0" shapeId="0" xr:uid="{00000000-0006-0000-0400-00005A000000}">
      <text>
        <r>
          <rPr>
            <sz val="10"/>
            <color rgb="FF333333"/>
            <rFont val="Calibri"/>
            <family val="2"/>
          </rPr>
          <t>SOURCE: Programme for International Student Assessment (PISA). Students achieving at least proficiency Level 2. Modal grade for PISA: http://dx.doi.org/10.1787/888934038799</t>
        </r>
      </text>
    </comment>
    <comment ref="E51" authorId="0" shapeId="0" xr:uid="{00000000-0006-0000-0400-00005B000000}">
      <text>
        <r>
          <rPr>
            <sz val="10"/>
            <color rgb="FF333333"/>
            <rFont val="Calibri"/>
            <family val="2"/>
          </rPr>
          <t>SOURCE: Programme for International Student Assessment (PISA). Students achieving at least proficiency Level 2. Modal grade for PISA: http://dx.doi.org/10.1787/888934038799</t>
        </r>
      </text>
    </comment>
    <comment ref="H51" authorId="0" shapeId="0" xr:uid="{00000000-0006-0000-0400-00005C000000}">
      <text>
        <r>
          <rPr>
            <sz val="10"/>
            <color rgb="FF333333"/>
            <rFont val="Calibri"/>
            <family val="2"/>
          </rPr>
          <t>SOURCE: Programme for International Student Assessment (PISA). Students achieving at least proficiency Level 2. Modal grade for PISA: http://dx.doi.org/10.1787/888934038799</t>
        </r>
      </text>
    </comment>
    <comment ref="K51" authorId="0" shapeId="0" xr:uid="{00000000-0006-0000-0400-00005D000000}">
      <text>
        <r>
          <rPr>
            <sz val="10"/>
            <color rgb="FF333333"/>
            <rFont val="Calibri"/>
            <family val="2"/>
          </rPr>
          <t>SOURCE: Programme for International Student Assessment (PISA). Students achieving at least proficiency Level 2. Modal grade for PISA: http://dx.doi.org/10.1787/888934038799</t>
        </r>
      </text>
    </comment>
    <comment ref="E52" authorId="0" shapeId="0" xr:uid="{00000000-0006-0000-0400-00005E000000}">
      <text>
        <r>
          <rPr>
            <sz val="10"/>
            <color rgb="FF333333"/>
            <rFont val="Calibri"/>
            <family val="2"/>
          </rPr>
          <t>SOURCE: Programme for International Student Assessment (PISA). Students achieving at least proficiency Level 2. Modal grade for PISA: http://dx.doi.org/10.1787/888934038799</t>
        </r>
      </text>
    </comment>
    <comment ref="H52" authorId="0" shapeId="0" xr:uid="{00000000-0006-0000-0400-00005F000000}">
      <text>
        <r>
          <rPr>
            <sz val="10"/>
            <color rgb="FF333333"/>
            <rFont val="Calibri"/>
            <family val="2"/>
          </rPr>
          <t>SOURCE: Programme for International Student Assessment (PISA). Students achieving at least proficiency Level 2. Modal grade for PISA: http://dx.doi.org/10.1787/888934038799</t>
        </r>
      </text>
    </comment>
    <comment ref="K52" authorId="0" shapeId="0" xr:uid="{00000000-0006-0000-0400-000060000000}">
      <text>
        <r>
          <rPr>
            <sz val="10"/>
            <color rgb="FF333333"/>
            <rFont val="Calibri"/>
            <family val="2"/>
          </rPr>
          <t>SOURCE: Programme for International Student Assessment (PISA). Students achieving at least proficiency Level 2. Modal grade for PISA: http://dx.doi.org/10.1787/888934038799</t>
        </r>
      </text>
    </comment>
    <comment ref="H53" authorId="0" shapeId="0" xr:uid="{00000000-0006-0000-0400-000061000000}">
      <text>
        <r>
          <rPr>
            <sz val="10"/>
            <color rgb="FF333333"/>
            <rFont val="Calibri"/>
            <family val="2"/>
          </rPr>
          <t>SOURCE: Programme for International Student Assessment (PISA). Students achieving at least proficiency Level 2. Modal grade for PISA: http://dx.doi.org/10.1787/888934038799</t>
        </r>
      </text>
    </comment>
    <comment ref="K53" authorId="0" shapeId="0" xr:uid="{00000000-0006-0000-0400-000062000000}">
      <text>
        <r>
          <rPr>
            <sz val="10"/>
            <color rgb="FF333333"/>
            <rFont val="Calibri"/>
            <family val="2"/>
          </rPr>
          <t>SOURCE: Programme for International Student Assessment (PISA). Students achieving at least proficiency Level 2. Modal grade for PISA: http://dx.doi.org/10.1787/888934038799</t>
        </r>
      </text>
    </comment>
    <comment ref="E54" authorId="0" shapeId="0" xr:uid="{00000000-0006-0000-0400-000063000000}">
      <text>
        <r>
          <rPr>
            <sz val="10"/>
            <color rgb="FF333333"/>
            <rFont val="Calibri"/>
            <family val="2"/>
          </rPr>
          <t>SOURCE: Programme for International Student Assessment (PISA). Students achieving at least proficiency Level 2. Modal grade for PISA: http://dx.doi.org/10.1787/888934038799</t>
        </r>
      </text>
    </comment>
    <comment ref="H54" authorId="0" shapeId="0" xr:uid="{00000000-0006-0000-0400-000064000000}">
      <text>
        <r>
          <rPr>
            <sz val="10"/>
            <color rgb="FF333333"/>
            <rFont val="Calibri"/>
            <family val="2"/>
          </rPr>
          <t>SOURCE: Programme for International Student Assessment (PISA). Students achieving at least proficiency Level 2. Modal grade for PISA: http://dx.doi.org/10.1787/888934038799</t>
        </r>
      </text>
    </comment>
    <comment ref="K54" authorId="0" shapeId="0" xr:uid="{00000000-0006-0000-0400-000065000000}">
      <text>
        <r>
          <rPr>
            <sz val="10"/>
            <color rgb="FF333333"/>
            <rFont val="Calibri"/>
            <family val="2"/>
          </rPr>
          <t>SOURCE: Programme for International Student Assessment (PISA). Students achieving at least proficiency Level 2. Modal grade for PISA: http://dx.doi.org/10.1787/888934038799</t>
        </r>
      </text>
    </comment>
    <comment ref="E55" authorId="0" shapeId="0" xr:uid="{00000000-0006-0000-0400-000066000000}">
      <text>
        <r>
          <rPr>
            <sz val="10"/>
            <color rgb="FF333333"/>
            <rFont val="Calibri"/>
            <family val="2"/>
          </rPr>
          <t>SOURCE: Programme for International Student Assessment (PISA). Students achieving at least proficiency Level 2. Modal grade for PISA: http://dx.doi.org/10.1787/888934038799</t>
        </r>
      </text>
    </comment>
    <comment ref="H55" authorId="0" shapeId="0" xr:uid="{00000000-0006-0000-0400-000067000000}">
      <text>
        <r>
          <rPr>
            <sz val="10"/>
            <color rgb="FF333333"/>
            <rFont val="Calibri"/>
            <family val="2"/>
          </rPr>
          <t>SOURCE: Programme for International Student Assessment (PISA). Students achieving at least proficiency Level 2. Modal grade for PISA: http://dx.doi.org/10.1787/888934038799</t>
        </r>
      </text>
    </comment>
    <comment ref="K55" authorId="0" shapeId="0" xr:uid="{00000000-0006-0000-0400-000068000000}">
      <text>
        <r>
          <rPr>
            <sz val="10"/>
            <color rgb="FF333333"/>
            <rFont val="Calibri"/>
            <family val="2"/>
          </rPr>
          <t>SOURCE: Programme for International Student Assessment (PISA). Students achieving at least proficiency Level 2. Modal grade for PISA: http://dx.doi.org/10.1787/888934038799</t>
        </r>
      </text>
    </comment>
    <comment ref="H56" authorId="0" shapeId="0" xr:uid="{00000000-0006-0000-0400-000069000000}">
      <text>
        <r>
          <rPr>
            <sz val="10"/>
            <color rgb="FF333333"/>
            <rFont val="Calibri"/>
            <family val="2"/>
          </rPr>
          <t>SOURCE: Programme for International Student Assessment (PISA). Students achieving at least proficiency Level 2. Modal grade for PISA: http://dx.doi.org/10.1787/888934038799</t>
        </r>
      </text>
    </comment>
    <comment ref="K56" authorId="0" shapeId="0" xr:uid="{00000000-0006-0000-0400-00006A000000}">
      <text>
        <r>
          <rPr>
            <sz val="10"/>
            <color rgb="FF333333"/>
            <rFont val="Calibri"/>
            <family val="2"/>
          </rPr>
          <t>SOURCE: Programme for International Student Assessment (PISA). Students achieving at least proficiency Level 2. Modal grade for PISA: http://dx.doi.org/10.1787/888934038799</t>
        </r>
      </text>
    </comment>
    <comment ref="E57" authorId="0" shapeId="0" xr:uid="{00000000-0006-0000-0400-00006B000000}">
      <text>
        <r>
          <rPr>
            <sz val="10"/>
            <color rgb="FF333333"/>
            <rFont val="Calibri"/>
            <family val="2"/>
          </rPr>
          <t>SOURCE: Programme for International Student Assessment (PISA). Students achieving at least proficiency Level 2. Modal grade for PISA: http://dx.doi.org/10.1787/888934038799</t>
        </r>
      </text>
    </comment>
    <comment ref="H57" authorId="0" shapeId="0" xr:uid="{00000000-0006-0000-0400-00006C000000}">
      <text>
        <r>
          <rPr>
            <sz val="10"/>
            <color rgb="FF333333"/>
            <rFont val="Calibri"/>
            <family val="2"/>
          </rPr>
          <t>SOURCE: Programme for International Student Assessment (PISA). Students achieving at least proficiency Level 2. Modal grade for PISA: http://dx.doi.org/10.1787/888934038799</t>
        </r>
      </text>
    </comment>
    <comment ref="K57" authorId="0" shapeId="0" xr:uid="{00000000-0006-0000-0400-00006D000000}">
      <text>
        <r>
          <rPr>
            <sz val="10"/>
            <color rgb="FF333333"/>
            <rFont val="Calibri"/>
            <family val="2"/>
          </rPr>
          <t>SOURCE: Programme for International Student Assessment (PISA). Students achieving at least proficiency Level 2. Modal grade for PISA: http://dx.doi.org/10.1787/888934038799</t>
        </r>
      </text>
    </comment>
    <comment ref="E58" authorId="0" shapeId="0" xr:uid="{00000000-0006-0000-0400-00006E000000}">
      <text>
        <r>
          <rPr>
            <sz val="10"/>
            <color rgb="FF333333"/>
            <rFont val="Calibri"/>
            <family val="2"/>
          </rPr>
          <t>SOURCE: Programme for International Student Assessment (PISA). Students achieving at least proficiency Level 2. Modal grade for PISA: http://dx.doi.org/10.1787/888934038799</t>
        </r>
      </text>
    </comment>
    <comment ref="H58" authorId="0" shapeId="0" xr:uid="{00000000-0006-0000-0400-00006F000000}">
      <text>
        <r>
          <rPr>
            <sz val="10"/>
            <color rgb="FF333333"/>
            <rFont val="Calibri"/>
            <family val="2"/>
          </rPr>
          <t>SOURCE: Programme for International Student Assessment (PISA). Students achieving at least proficiency Level 2. Modal grade for PISA: http://dx.doi.org/10.1787/888934038799</t>
        </r>
      </text>
    </comment>
    <comment ref="K58" authorId="0" shapeId="0" xr:uid="{00000000-0006-0000-0400-000070000000}">
      <text>
        <r>
          <rPr>
            <sz val="10"/>
            <color rgb="FF333333"/>
            <rFont val="Calibri"/>
            <family val="2"/>
          </rPr>
          <t>SOURCE: Programme for International Student Assessment (PISA). Students achieving at least proficiency Level 2. Modal grade for PISA: http://dx.doi.org/10.1787/888934038799</t>
        </r>
      </text>
    </comment>
    <comment ref="E59" authorId="0" shapeId="0" xr:uid="{00000000-0006-0000-0400-000071000000}">
      <text>
        <r>
          <rPr>
            <sz val="10"/>
            <color rgb="FF333333"/>
            <rFont val="Calibri"/>
            <family val="2"/>
          </rPr>
          <t>SOURCE: Programme for International Student Assessment (PISA). Students achieving at least proficiency Level 2. Modal grade for PISA: http://dx.doi.org/10.1787/888934038799</t>
        </r>
      </text>
    </comment>
    <comment ref="H59" authorId="0" shapeId="0" xr:uid="{00000000-0006-0000-0400-000072000000}">
      <text>
        <r>
          <rPr>
            <sz val="10"/>
            <color rgb="FF333333"/>
            <rFont val="Calibri"/>
            <family val="2"/>
          </rPr>
          <t>SOURCE: Programme for International Student Assessment (PISA). Students achieving at least proficiency Level 2. Modal grade for PISA: http://dx.doi.org/10.1787/888934038799</t>
        </r>
      </text>
    </comment>
    <comment ref="K59" authorId="0" shapeId="0" xr:uid="{00000000-0006-0000-0400-000073000000}">
      <text>
        <r>
          <rPr>
            <sz val="10"/>
            <color rgb="FF333333"/>
            <rFont val="Calibri"/>
            <family val="2"/>
          </rPr>
          <t>SOURCE: Programme for International Student Assessment (PISA). Students achieving at least proficiency Level 2. Modal grade for PISA: http://dx.doi.org/10.1787/888934038799</t>
        </r>
      </text>
    </comment>
    <comment ref="H60" authorId="0" shapeId="0" xr:uid="{00000000-0006-0000-0400-000074000000}">
      <text>
        <r>
          <rPr>
            <sz val="10"/>
            <color rgb="FF333333"/>
            <rFont val="Calibri"/>
            <family val="2"/>
          </rPr>
          <t>SOURCE: Programme for International Student Assessment (PISA). Students achieving at least proficiency Level 2. Modal grade for PISA: http://dx.doi.org/10.1787/888934038799</t>
        </r>
      </text>
    </comment>
    <comment ref="K60" authorId="0" shapeId="0" xr:uid="{00000000-0006-0000-0400-000075000000}">
      <text>
        <r>
          <rPr>
            <sz val="10"/>
            <color rgb="FF333333"/>
            <rFont val="Calibri"/>
            <family val="2"/>
          </rPr>
          <t>SOURCE: Programme for International Student Assessment (PISA). Students achieving at least proficiency Level 2. Modal grade for PISA: http://dx.doi.org/10.1787/888934038799</t>
        </r>
      </text>
    </comment>
    <comment ref="E61" authorId="0" shapeId="0" xr:uid="{00000000-0006-0000-0400-000076000000}">
      <text>
        <r>
          <rPr>
            <sz val="10"/>
            <color rgb="FF333333"/>
            <rFont val="Calibri"/>
            <family val="2"/>
          </rPr>
          <t>SOURCE: Programme for International Student Assessment (PISA). Students achieving at least proficiency Level 2. Modal grade for PISA: http://dx.doi.org/10.1787/888934038799</t>
        </r>
      </text>
    </comment>
    <comment ref="H61" authorId="0" shapeId="0" xr:uid="{00000000-0006-0000-0400-000077000000}">
      <text>
        <r>
          <rPr>
            <sz val="10"/>
            <color rgb="FF333333"/>
            <rFont val="Calibri"/>
            <family val="2"/>
          </rPr>
          <t>SOURCE: Programme for International Student Assessment (PISA). Students achieving at least proficiency Level 2. Modal grade for PISA: http://dx.doi.org/10.1787/888934038799</t>
        </r>
      </text>
    </comment>
    <comment ref="K61" authorId="0" shapeId="0" xr:uid="{00000000-0006-0000-0400-000078000000}">
      <text>
        <r>
          <rPr>
            <sz val="10"/>
            <color rgb="FF333333"/>
            <rFont val="Calibri"/>
            <family val="2"/>
          </rPr>
          <t>SOURCE: Programme for International Student Assessment (PISA). Students achieving at least proficiency Level 2. Modal grade for PISA: http://dx.doi.org/10.1787/888934038799</t>
        </r>
      </text>
    </comment>
    <comment ref="E62" authorId="0" shapeId="0" xr:uid="{00000000-0006-0000-0400-000079000000}">
      <text>
        <r>
          <rPr>
            <sz val="10"/>
            <color rgb="FF333333"/>
            <rFont val="Calibri"/>
            <family val="2"/>
          </rPr>
          <t>SOURCE: Programme for International Student Assessment (PISA). Students achieving at least proficiency Level 2. Modal grade for PISA: http://dx.doi.org/10.1787/888934038799</t>
        </r>
      </text>
    </comment>
    <comment ref="H62" authorId="0" shapeId="0" xr:uid="{00000000-0006-0000-0400-00007A000000}">
      <text>
        <r>
          <rPr>
            <sz val="10"/>
            <color rgb="FF333333"/>
            <rFont val="Calibri"/>
            <family val="2"/>
          </rPr>
          <t>SOURCE: Programme for International Student Assessment (PISA). Students achieving at least proficiency Level 2. Modal grade for PISA: http://dx.doi.org/10.1787/888934038799</t>
        </r>
      </text>
    </comment>
    <comment ref="K62" authorId="0" shapeId="0" xr:uid="{00000000-0006-0000-0400-00007B000000}">
      <text>
        <r>
          <rPr>
            <sz val="10"/>
            <color rgb="FF333333"/>
            <rFont val="Calibri"/>
            <family val="2"/>
          </rPr>
          <t>SOURCE: Programme for International Student Assessment (PISA). Students achieving at least proficiency Level 2. Modal grade for PISA: http://dx.doi.org/10.1787/888934038799</t>
        </r>
      </text>
    </comment>
    <comment ref="E63" authorId="0" shapeId="0" xr:uid="{00000000-0006-0000-0400-00007C000000}">
      <text>
        <r>
          <rPr>
            <sz val="10"/>
            <color rgb="FF333333"/>
            <rFont val="Calibri"/>
            <family val="2"/>
          </rPr>
          <t>SOURCE: Programme for International Student Assessment (PISA). Students achieving at least proficiency Level 2. Modal grade for PISA: http://dx.doi.org/10.1787/888934038799</t>
        </r>
      </text>
    </comment>
    <comment ref="K63" authorId="0" shapeId="0" xr:uid="{00000000-0006-0000-0400-00007D000000}">
      <text>
        <r>
          <rPr>
            <sz val="10"/>
            <color rgb="FF333333"/>
            <rFont val="Calibri"/>
            <family val="2"/>
          </rPr>
          <t>SOURCE: Programme for International Student Assessment (PISA). Students achieving at least proficiency Level 2. Modal grade for PISA: http://dx.doi.org/10.1787/888934038799</t>
        </r>
      </text>
    </comment>
    <comment ref="E64" authorId="0" shapeId="0" xr:uid="{00000000-0006-0000-0400-00007E000000}">
      <text>
        <r>
          <rPr>
            <sz val="10"/>
            <color rgb="FF333333"/>
            <rFont val="Calibri"/>
            <family val="2"/>
          </rPr>
          <t>SOURCE: Programme for International Student Assessment (PISA). Students achieving at least proficiency Level 2. Modal grade for PISA: http://dx.doi.org/10.1787/888934038799</t>
        </r>
      </text>
    </comment>
    <comment ref="H64" authorId="0" shapeId="0" xr:uid="{00000000-0006-0000-0400-00007F000000}">
      <text>
        <r>
          <rPr>
            <sz val="10"/>
            <color rgb="FF333333"/>
            <rFont val="Calibri"/>
            <family val="2"/>
          </rPr>
          <t>SOURCE: Programme for International Student Assessment (PISA). Students achieving at least proficiency Level 2. Modal grade for PISA: http://dx.doi.org/10.1787/888934038799</t>
        </r>
      </text>
    </comment>
    <comment ref="K64" authorId="0" shapeId="0" xr:uid="{00000000-0006-0000-0400-000080000000}">
      <text>
        <r>
          <rPr>
            <sz val="10"/>
            <color rgb="FF333333"/>
            <rFont val="Calibri"/>
            <family val="2"/>
          </rPr>
          <t>SOURCE: Programme for International Student Assessment (PISA). Students achieving at least proficiency Level 2. Modal grade for PISA: http://dx.doi.org/10.1787/888934038799</t>
        </r>
      </text>
    </comment>
    <comment ref="E65" authorId="0" shapeId="0" xr:uid="{00000000-0006-0000-0400-000081000000}">
      <text>
        <r>
          <rPr>
            <sz val="10"/>
            <color rgb="FF333333"/>
            <rFont val="Calibri"/>
            <family val="2"/>
          </rPr>
          <t>SOURCE: Programme for International Student Assessment (PISA). Students achieving at least proficiency Level 2. Modal grade for PISA: http://dx.doi.org/10.1787/888934038799</t>
        </r>
      </text>
    </comment>
    <comment ref="H65" authorId="0" shapeId="0" xr:uid="{00000000-0006-0000-0400-000082000000}">
      <text>
        <r>
          <rPr>
            <sz val="10"/>
            <color rgb="FF333333"/>
            <rFont val="Calibri"/>
            <family val="2"/>
          </rPr>
          <t>SOURCE: Programme for International Student Assessment (PISA). Students achieving at least proficiency Level 2. Modal grade for PISA: http://dx.doi.org/10.1787/888934038799</t>
        </r>
      </text>
    </comment>
    <comment ref="K65" authorId="0" shapeId="0" xr:uid="{00000000-0006-0000-0400-000083000000}">
      <text>
        <r>
          <rPr>
            <sz val="10"/>
            <color rgb="FF333333"/>
            <rFont val="Calibri"/>
            <family val="2"/>
          </rPr>
          <t>SOURCE: Programme for International Student Assessment (PISA). Students achieving at least proficiency Level 2. Modal grade for PISA: http://dx.doi.org/10.1787/888934038799</t>
        </r>
      </text>
    </comment>
    <comment ref="E66" authorId="0" shapeId="0" xr:uid="{00000000-0006-0000-0400-000084000000}">
      <text>
        <r>
          <rPr>
            <sz val="10"/>
            <color rgb="FF333333"/>
            <rFont val="Calibri"/>
            <family val="2"/>
          </rPr>
          <t>SOURCE: Programme for International Student Assessment (PISA). Students achieving at least proficiency Level 2. Modal grade for PISA: http://dx.doi.org/10.1787/888934038799</t>
        </r>
      </text>
    </comment>
    <comment ref="H66" authorId="0" shapeId="0" xr:uid="{00000000-0006-0000-0400-000085000000}">
      <text>
        <r>
          <rPr>
            <sz val="10"/>
            <color rgb="FF333333"/>
            <rFont val="Calibri"/>
            <family val="2"/>
          </rPr>
          <t>SOURCE: Programme for International Student Assessment (PISA). Students achieving at least proficiency Level 2. Modal grade for PISA: http://dx.doi.org/10.1787/888934038799</t>
        </r>
      </text>
    </comment>
    <comment ref="E67" authorId="0" shapeId="0" xr:uid="{00000000-0006-0000-0400-000086000000}">
      <text>
        <r>
          <rPr>
            <sz val="10"/>
            <color rgb="FF333333"/>
            <rFont val="Calibri"/>
            <family val="2"/>
          </rPr>
          <t>SOURCE: Programme for International Student Assessment (PISA). Students achieving at least proficiency Level 2. Modal grade for PISA: http://dx.doi.org/10.1787/888934038799</t>
        </r>
      </text>
    </comment>
    <comment ref="H67" authorId="0" shapeId="0" xr:uid="{00000000-0006-0000-0400-000087000000}">
      <text>
        <r>
          <rPr>
            <sz val="10"/>
            <color rgb="FF333333"/>
            <rFont val="Calibri"/>
            <family val="2"/>
          </rPr>
          <t>SOURCE: Programme for International Student Assessment (PISA). Students achieving at least proficiency Level 2. Modal grade for PISA: http://dx.doi.org/10.1787/888934038799</t>
        </r>
      </text>
    </comment>
    <comment ref="K67" authorId="0" shapeId="0" xr:uid="{00000000-0006-0000-0400-000088000000}">
      <text>
        <r>
          <rPr>
            <sz val="10"/>
            <color rgb="FF333333"/>
            <rFont val="Calibri"/>
            <family val="2"/>
          </rPr>
          <t>SOURCE: Programme for International Student Assessment (PISA). Students achieving at least proficiency Level 2. Modal grade for PISA: http://dx.doi.org/10.1787/888934038799</t>
        </r>
      </text>
    </comment>
    <comment ref="E68" authorId="0" shapeId="0" xr:uid="{00000000-0006-0000-0400-000089000000}">
      <text>
        <r>
          <rPr>
            <sz val="10"/>
            <color rgb="FF333333"/>
            <rFont val="Calibri"/>
            <family val="2"/>
          </rPr>
          <t>SOURCE: Programme for International Student Assessment (PISA). Students achieving at least proficiency Level 2. Modal grade for PISA: http://dx.doi.org/10.1787/888934038799</t>
        </r>
      </text>
    </comment>
    <comment ref="H68" authorId="0" shapeId="0" xr:uid="{00000000-0006-0000-0400-00008A000000}">
      <text>
        <r>
          <rPr>
            <sz val="10"/>
            <color rgb="FF333333"/>
            <rFont val="Calibri"/>
            <family val="2"/>
          </rPr>
          <t>SOURCE: Programme for International Student Assessment (PISA). Students achieving at least proficiency Level 2. Modal grade for PISA: http://dx.doi.org/10.1787/888934038799</t>
        </r>
      </text>
    </comment>
    <comment ref="K68" authorId="0" shapeId="0" xr:uid="{00000000-0006-0000-0400-00008B000000}">
      <text>
        <r>
          <rPr>
            <sz val="10"/>
            <color rgb="FF333333"/>
            <rFont val="Calibri"/>
            <family val="2"/>
          </rPr>
          <t>SOURCE: Programme for International Student Assessment (PISA). Students achieving at least proficiency Level 2. Modal grade for PISA: http://dx.doi.org/10.1787/888934038799</t>
        </r>
      </text>
    </comment>
    <comment ref="K69" authorId="0" shapeId="0" xr:uid="{00000000-0006-0000-0400-00008C000000}">
      <text>
        <r>
          <rPr>
            <sz val="10"/>
            <color rgb="FF333333"/>
            <rFont val="Calibri"/>
            <family val="2"/>
          </rPr>
          <t>SOURCE: Programme for International Student Assessment (PISA). Students achieving at least proficiency Level 2. Modal grade for PISA: http://dx.doi.org/10.1787/888934038799</t>
        </r>
      </text>
    </comment>
    <comment ref="E70" authorId="0" shapeId="0" xr:uid="{00000000-0006-0000-0400-00008D000000}">
      <text>
        <r>
          <rPr>
            <sz val="10"/>
            <color rgb="FF333333"/>
            <rFont val="Calibri"/>
            <family val="2"/>
          </rPr>
          <t>SOURCE: Programme for International Student Assessment (PISA). Students achieving at least proficiency Level 2. Modal grade for PISA: http://dx.doi.org/10.1787/888934038799</t>
        </r>
      </text>
    </comment>
    <comment ref="H70" authorId="0" shapeId="0" xr:uid="{00000000-0006-0000-0400-00008E000000}">
      <text>
        <r>
          <rPr>
            <sz val="10"/>
            <color rgb="FF333333"/>
            <rFont val="Calibri"/>
            <family val="2"/>
          </rPr>
          <t>SOURCE: Programme for International Student Assessment (PISA). Students achieving at least proficiency Level 2. Modal grade for PISA: http://dx.doi.org/10.1787/888934038799</t>
        </r>
      </text>
    </comment>
    <comment ref="K70" authorId="0" shapeId="0" xr:uid="{00000000-0006-0000-0400-00008F000000}">
      <text>
        <r>
          <rPr>
            <sz val="10"/>
            <color rgb="FF333333"/>
            <rFont val="Calibri"/>
            <family val="2"/>
          </rPr>
          <t>SOURCE: Programme for International Student Assessment (PISA). Students achieving at least proficiency Level 2. Modal grade for PISA: http://dx.doi.org/10.1787/888934038799</t>
        </r>
      </text>
    </comment>
    <comment ref="E71" authorId="0" shapeId="0" xr:uid="{00000000-0006-0000-0400-000090000000}">
      <text>
        <r>
          <rPr>
            <sz val="10"/>
            <color rgb="FF333333"/>
            <rFont val="Calibri"/>
            <family val="2"/>
          </rPr>
          <t>SOURCE: Programme for International Student Assessment (PISA). Students achieving at least proficiency Level 2. Modal grade for PISA: http://dx.doi.org/10.1787/888934038799</t>
        </r>
      </text>
    </comment>
    <comment ref="H71" authorId="0" shapeId="0" xr:uid="{00000000-0006-0000-0400-000091000000}">
      <text>
        <r>
          <rPr>
            <sz val="10"/>
            <color rgb="FF333333"/>
            <rFont val="Calibri"/>
            <family val="2"/>
          </rPr>
          <t>SOURCE: Programme for International Student Assessment (PISA). Students achieving at least proficiency Level 2. Modal grade for PISA: http://dx.doi.org/10.1787/888934038799</t>
        </r>
      </text>
    </comment>
    <comment ref="K71" authorId="0" shapeId="0" xr:uid="{00000000-0006-0000-0400-000092000000}">
      <text>
        <r>
          <rPr>
            <sz val="10"/>
            <color rgb="FF333333"/>
            <rFont val="Calibri"/>
            <family val="2"/>
          </rPr>
          <t>SOURCE: Programme for International Student Assessment (PISA). Students achieving at least proficiency Level 2. Modal grade for PISA: http://dx.doi.org/10.1787/888934038799</t>
        </r>
      </text>
    </comment>
    <comment ref="E72" authorId="0" shapeId="0" xr:uid="{00000000-0006-0000-0400-000093000000}">
      <text>
        <r>
          <rPr>
            <sz val="10"/>
            <color rgb="FF333333"/>
            <rFont val="Calibri"/>
            <family val="2"/>
          </rPr>
          <t>SOURCE: Programme for International Student Assessment (PISA). Students achieving at least proficiency Level 2. Modal grade for PISA: http://dx.doi.org/10.1787/888934038799</t>
        </r>
      </text>
    </comment>
    <comment ref="K72" authorId="0" shapeId="0" xr:uid="{00000000-0006-0000-0400-000094000000}">
      <text>
        <r>
          <rPr>
            <sz val="10"/>
            <color rgb="FF333333"/>
            <rFont val="Calibri"/>
            <family val="2"/>
          </rPr>
          <t>SOURCE: Programme for International Student Assessment (PISA). Students achieving at least proficiency Level 2. Modal grade for PISA: http://dx.doi.org/10.1787/888934038799</t>
        </r>
      </text>
    </comment>
    <comment ref="E73" authorId="0" shapeId="0" xr:uid="{00000000-0006-0000-0400-000095000000}">
      <text>
        <r>
          <rPr>
            <sz val="10"/>
            <color rgb="FF333333"/>
            <rFont val="Calibri"/>
            <family val="2"/>
          </rPr>
          <t>SOURCE: Programme for International Student Assessment (PISA). Students achieving at least proficiency Level 2. Modal grade for PISA: http://dx.doi.org/10.1787/888934038799</t>
        </r>
      </text>
    </comment>
    <comment ref="H73" authorId="0" shapeId="0" xr:uid="{00000000-0006-0000-0400-000096000000}">
      <text>
        <r>
          <rPr>
            <sz val="10"/>
            <color rgb="FF333333"/>
            <rFont val="Calibri"/>
            <family val="2"/>
          </rPr>
          <t>SOURCE: Programme for International Student Assessment (PISA). Students achieving at least proficiency Level 2. Modal grade for PISA: http://dx.doi.org/10.1787/888934038799</t>
        </r>
      </text>
    </comment>
    <comment ref="K73" authorId="0" shapeId="0" xr:uid="{00000000-0006-0000-0400-000097000000}">
      <text>
        <r>
          <rPr>
            <sz val="10"/>
            <color rgb="FF333333"/>
            <rFont val="Calibri"/>
            <family val="2"/>
          </rPr>
          <t>SOURCE: Programme for International Student Assessment (PISA). Students achieving at least proficiency Level 2. Modal grade for PISA: http://dx.doi.org/10.1787/888934038799</t>
        </r>
      </text>
    </comment>
    <comment ref="E74" authorId="0" shapeId="0" xr:uid="{00000000-0006-0000-0400-000098000000}">
      <text>
        <r>
          <rPr>
            <sz val="10"/>
            <color rgb="FF333333"/>
            <rFont val="Calibri"/>
            <family val="2"/>
          </rPr>
          <t>SOURCE: Programme for International Student Assessment (PISA). Students achieving at least proficiency Level 2. Modal grade for PISA: http://dx.doi.org/10.1787/888934038799</t>
        </r>
      </text>
    </comment>
    <comment ref="H74" authorId="0" shapeId="0" xr:uid="{00000000-0006-0000-0400-000099000000}">
      <text>
        <r>
          <rPr>
            <sz val="10"/>
            <color rgb="FF333333"/>
            <rFont val="Calibri"/>
            <family val="2"/>
          </rPr>
          <t>SOURCE: Programme for International Student Assessment (PISA). Students achieving at least proficiency Level 2. Modal grade for PISA: http://dx.doi.org/10.1787/888934038799</t>
        </r>
      </text>
    </comment>
    <comment ref="K74" authorId="0" shapeId="0" xr:uid="{00000000-0006-0000-0400-00009A000000}">
      <text>
        <r>
          <rPr>
            <sz val="10"/>
            <color rgb="FF333333"/>
            <rFont val="Calibri"/>
            <family val="2"/>
          </rPr>
          <t>SOURCE: Programme for International Student Assessment (PISA). Students achieving at least proficiency Level 2. Modal grade for PISA: http://dx.doi.org/10.1787/888934038799</t>
        </r>
      </text>
    </comment>
    <comment ref="E75" authorId="0" shapeId="0" xr:uid="{00000000-0006-0000-0400-00009B000000}">
      <text>
        <r>
          <rPr>
            <sz val="10"/>
            <color rgb="FF333333"/>
            <rFont val="Calibri"/>
            <family val="2"/>
          </rPr>
          <t>SOURCE: Programme for International Student Assessment (PISA). Students achieving at least proficiency Level 2. Modal grade for PISA: http://dx.doi.org/10.1787/888934038799</t>
        </r>
      </text>
    </comment>
    <comment ref="H75" authorId="0" shapeId="0" xr:uid="{00000000-0006-0000-0400-00009C000000}">
      <text>
        <r>
          <rPr>
            <sz val="10"/>
            <color rgb="FF333333"/>
            <rFont val="Calibri"/>
            <family val="2"/>
          </rPr>
          <t>SOURCE: Programme for International Student Assessment (PISA). Students achieving at least proficiency Level 2. Modal grade for PISA: http://dx.doi.org/10.1787/888934038799</t>
        </r>
      </text>
    </comment>
    <comment ref="K75" authorId="0" shapeId="0" xr:uid="{00000000-0006-0000-0400-00009D000000}">
      <text>
        <r>
          <rPr>
            <sz val="10"/>
            <color rgb="FF333333"/>
            <rFont val="Calibri"/>
            <family val="2"/>
          </rPr>
          <t>SOURCE: Programme for International Student Assessment (PISA). Students achieving at least proficiency Level 2. Modal grade for PISA: http://dx.doi.org/10.1787/888934038799</t>
        </r>
      </text>
    </comment>
    <comment ref="E76" authorId="0" shapeId="0" xr:uid="{00000000-0006-0000-0400-00009E000000}">
      <text>
        <r>
          <rPr>
            <sz val="10"/>
            <color rgb="FF333333"/>
            <rFont val="Calibri"/>
            <family val="2"/>
          </rPr>
          <t>SOURCE: Programme for International Student Assessment (PISA). Students achieving at least proficiency Level 2. Modal grade for PISA: http://dx.doi.org/10.1787/888934038799</t>
        </r>
      </text>
    </comment>
    <comment ref="H76" authorId="0" shapeId="0" xr:uid="{00000000-0006-0000-0400-00009F000000}">
      <text>
        <r>
          <rPr>
            <sz val="10"/>
            <color rgb="FF333333"/>
            <rFont val="Calibri"/>
            <family val="2"/>
          </rPr>
          <t>SOURCE: Programme for International Student Assessment (PISA). Students achieving at least proficiency Level 2. Modal grade for PISA: http://dx.doi.org/10.1787/888934038799</t>
        </r>
      </text>
    </comment>
    <comment ref="K76" authorId="0" shapeId="0" xr:uid="{00000000-0006-0000-0400-0000A0000000}">
      <text>
        <r>
          <rPr>
            <sz val="10"/>
            <color rgb="FF333333"/>
            <rFont val="Calibri"/>
            <family val="2"/>
          </rPr>
          <t>SOURCE: Programme for International Student Assessment (PISA). Students achieving at least proficiency Level 2. Modal grade for PISA: http://dx.doi.org/10.1787/888934038799</t>
        </r>
      </text>
    </comment>
    <comment ref="L77" authorId="0" shapeId="0" xr:uid="{00000000-0006-0000-0400-0000A1000000}">
      <text>
        <r>
          <rPr>
            <sz val="10"/>
            <color rgb="FF333333"/>
            <rFont val="Calibri"/>
            <family val="2"/>
          </rPr>
          <t>SOURCE: National Learning Assessment (NLA). Grade 9</t>
        </r>
      </text>
    </comment>
    <comment ref="H78" authorId="0" shapeId="0" xr:uid="{00000000-0006-0000-0400-0000A2000000}">
      <text>
        <r>
          <rPr>
            <sz val="10"/>
            <color rgb="FF333333"/>
            <rFont val="Calibri"/>
            <family val="2"/>
          </rPr>
          <t>SOURCE: Programme for International Student Assessment (PISA). Students achieving at least proficiency Level 2. Modal grade for PISA: http://dx.doi.org/10.1787/888934038799</t>
        </r>
      </text>
    </comment>
    <comment ref="K78" authorId="0" shapeId="0" xr:uid="{00000000-0006-0000-0400-0000A3000000}">
      <text>
        <r>
          <rPr>
            <sz val="10"/>
            <color rgb="FF333333"/>
            <rFont val="Calibri"/>
            <family val="2"/>
          </rPr>
          <t>SOURCE: Programme for International Student Assessment (PISA). Students achieving at least proficiency Level 2. Modal grade for PISA: http://dx.doi.org/10.1787/888934038799</t>
        </r>
      </text>
    </comment>
    <comment ref="H79" authorId="0" shapeId="0" xr:uid="{00000000-0006-0000-0400-0000A4000000}">
      <text>
        <r>
          <rPr>
            <sz val="10"/>
            <color rgb="FF333333"/>
            <rFont val="Calibri"/>
            <family val="2"/>
          </rPr>
          <t>SOURCE: Programme for International Student Assessment (PISA) for Development. Students achieving at least proficiency Level 2. Modal grade for PISA: http://dx.doi.org/10.1787/888934038799</t>
        </r>
      </text>
    </comment>
    <comment ref="H80" authorId="0" shapeId="0" xr:uid="{00000000-0006-0000-0400-0000A5000000}">
      <text>
        <r>
          <rPr>
            <sz val="10"/>
            <color rgb="FF333333"/>
            <rFont val="Calibri"/>
            <family val="2"/>
          </rPr>
          <t>SOURCE: Programme for International Student Assessment (PISA) for Development. Students achieving at least proficiency Level 2. Modal grade for PISA: http://dx.doi.org/10.1787/888934038799</t>
        </r>
      </text>
    </comment>
    <comment ref="H81" authorId="0" shapeId="0" xr:uid="{00000000-0006-0000-0400-0000A6000000}">
      <text>
        <r>
          <rPr>
            <sz val="10"/>
            <color rgb="FF333333"/>
            <rFont val="Calibri"/>
            <family val="2"/>
          </rPr>
          <t>SOURCE: Programme for International Student Assessment (PISA) for Development. Students achieving at least proficiency Level 2. Modal grade for PISA: http://dx.doi.org/10.1787/888934038799</t>
        </r>
      </text>
    </comment>
    <comment ref="E82" authorId="0" shapeId="0" xr:uid="{00000000-0006-0000-0400-0000A7000000}">
      <text>
        <r>
          <rPr>
            <sz val="10"/>
            <color rgb="FF333333"/>
            <rFont val="Calibri"/>
            <family val="2"/>
          </rPr>
          <t>SOURCE: Programme for International Student Assessment (PISA). Students achieving at least proficiency Level 2. Modal grade for PISA: http://dx.doi.org/10.1787/888934038799</t>
        </r>
      </text>
    </comment>
    <comment ref="H82" authorId="0" shapeId="0" xr:uid="{00000000-0006-0000-0400-0000A8000000}">
      <text>
        <r>
          <rPr>
            <sz val="10"/>
            <color rgb="FF333333"/>
            <rFont val="Calibri"/>
            <family val="2"/>
          </rPr>
          <t>SOURCE: Programme for International Student Assessment (PISA). Students achieving at least proficiency Level 2. Modal grade for PISA: http://dx.doi.org/10.1787/888934038799</t>
        </r>
      </text>
    </comment>
    <comment ref="K82" authorId="0" shapeId="0" xr:uid="{00000000-0006-0000-0400-0000A9000000}">
      <text>
        <r>
          <rPr>
            <sz val="10"/>
            <color rgb="FF333333"/>
            <rFont val="Calibri"/>
            <family val="2"/>
          </rPr>
          <t>SOURCE: Programme for International Student Assessment (PISA). Students achieving at least proficiency Level 2. Modal grade for PISA: http://dx.doi.org/10.1787/888934038799</t>
        </r>
      </text>
    </comment>
    <comment ref="K83" authorId="0" shapeId="0" xr:uid="{00000000-0006-0000-0400-0000AA000000}">
      <text>
        <r>
          <rPr>
            <sz val="10"/>
            <color rgb="FF333333"/>
            <rFont val="Calibri"/>
            <family val="2"/>
          </rPr>
          <t>SOURCE: Programme for International Student Assessment (PISA). Students achieving at least proficiency Level 2. Modal grade for PISA: http://dx.doi.org/10.1787/888934038799</t>
        </r>
      </text>
    </comment>
    <comment ref="H84" authorId="0" shapeId="0" xr:uid="{00000000-0006-0000-0400-0000AB000000}">
      <text>
        <r>
          <rPr>
            <sz val="10"/>
            <color rgb="FF333333"/>
            <rFont val="Calibri"/>
            <family val="2"/>
          </rPr>
          <t>SOURCE: Programme for International Student Assessment (PISA) for Development. Students achieving at least proficiency Level 2. Modal grade for PISA: http://dx.doi.org/10.1787/888934038799</t>
        </r>
      </text>
    </comment>
    <comment ref="E85" authorId="0" shapeId="0" xr:uid="{00000000-0006-0000-0400-0000AC000000}">
      <text>
        <r>
          <rPr>
            <sz val="10"/>
            <color rgb="FF333333"/>
            <rFont val="Calibri"/>
            <family val="2"/>
          </rPr>
          <t>SOURCE: Programme for International Student Assessment (PISA). Students achieving at least proficiency Level 2. Modal grade for PISA: http://dx.doi.org/10.1787/888934038799</t>
        </r>
      </text>
    </comment>
    <comment ref="H86" authorId="0" shapeId="0" xr:uid="{00000000-0006-0000-0400-0000AD000000}">
      <text>
        <r>
          <rPr>
            <sz val="10"/>
            <color rgb="FF333333"/>
            <rFont val="Calibri"/>
            <family val="2"/>
          </rPr>
          <t>SOURCE: Programme for International Student Assessment (PISA). Students achieving at least proficiency Level 2. Modal grade for PISA: http://dx.doi.org/10.1787/888934038799</t>
        </r>
      </text>
    </comment>
    <comment ref="E87" authorId="0" shapeId="0" xr:uid="{00000000-0006-0000-0400-0000AE000000}">
      <text>
        <r>
          <rPr>
            <sz val="10"/>
            <color rgb="FF333333"/>
            <rFont val="Calibri"/>
            <family val="2"/>
          </rPr>
          <t>SOURCE: Programme for International Student Assessment (PISA). Students achieving at least proficiency Level 2. Modal grade for PISA: http://dx.doi.org/10.1787/888934038799</t>
        </r>
      </text>
    </comment>
    <comment ref="H87" authorId="0" shapeId="0" xr:uid="{00000000-0006-0000-0400-0000AF000000}">
      <text>
        <r>
          <rPr>
            <sz val="10"/>
            <color rgb="FF333333"/>
            <rFont val="Calibri"/>
            <family val="2"/>
          </rPr>
          <t>SOURCE: Programme for International Student Assessment (PISA). Students achieving at least proficiency Level 2. Modal grade for PISA: http://dx.doi.org/10.1787/888934038799</t>
        </r>
      </text>
    </comment>
    <comment ref="K87" authorId="0" shapeId="0" xr:uid="{00000000-0006-0000-0400-0000B0000000}">
      <text>
        <r>
          <rPr>
            <sz val="10"/>
            <color rgb="FF333333"/>
            <rFont val="Calibri"/>
            <family val="2"/>
          </rPr>
          <t>SOURCE: Programme for International Student Assessment (PISA). Students achieving at least proficiency Level 2. Modal grade for PISA: http://dx.doi.org/10.1787/888934038799</t>
        </r>
      </text>
    </comment>
    <comment ref="H88" authorId="0" shapeId="0" xr:uid="{00000000-0006-0000-0400-0000B1000000}">
      <text>
        <r>
          <rPr>
            <sz val="10"/>
            <color rgb="FF333333"/>
            <rFont val="Calibri"/>
            <family val="2"/>
          </rPr>
          <t>SOURCE: Programme for International Student Assessment (PISA). Students achieving at least proficiency Level 2. Modal grade for PISA: http://dx.doi.org/10.1787/888934038799</t>
        </r>
      </text>
    </comment>
    <comment ref="K89" authorId="0" shapeId="0" xr:uid="{00000000-0006-0000-0400-0000B2000000}">
      <text>
        <r>
          <rPr>
            <sz val="10"/>
            <color rgb="FF333333"/>
            <rFont val="Calibri"/>
            <family val="2"/>
          </rPr>
          <t>SOURCE: Programme for International Student Assessment (PISA). Students achieving at least proficiency Level 2. Modal grade for PISA: http://dx.doi.org/10.1787/888934038799</t>
        </r>
      </text>
    </comment>
    <comment ref="H90" authorId="0" shapeId="0" xr:uid="{00000000-0006-0000-0400-0000B3000000}">
      <text>
        <r>
          <rPr>
            <sz val="10"/>
            <color rgb="FF333333"/>
            <rFont val="Calibri"/>
            <family val="2"/>
          </rPr>
          <t>SOURCE: Programme for International Student Assessment (PISA). Students achieving at least proficiency Level 2. Modal grade for PISA: http://dx.doi.org/10.1787/888934038799</t>
        </r>
      </text>
    </comment>
    <comment ref="K90" authorId="0" shapeId="0" xr:uid="{00000000-0006-0000-0400-0000B4000000}">
      <text>
        <r>
          <rPr>
            <sz val="10"/>
            <color rgb="FF333333"/>
            <rFont val="Calibri"/>
            <family val="2"/>
          </rPr>
          <t>SOURCE: Programme for International Student Assessment (PISA). Students achieving at least proficiency Level 2. Modal grade for PISA: http://dx.doi.org/10.1787/888934038799</t>
        </r>
      </text>
    </comment>
    <comment ref="E91" authorId="0" shapeId="0" xr:uid="{00000000-0006-0000-0400-0000B5000000}">
      <text>
        <r>
          <rPr>
            <sz val="10"/>
            <color rgb="FF333333"/>
            <rFont val="Calibri"/>
            <family val="2"/>
          </rPr>
          <t>SOURCE: Programme for International Student Assessment (PISA). Students achieving at least proficiency Level 2. Modal grade for PISA: http://dx.doi.org/10.1787/888934038799</t>
        </r>
      </text>
    </comment>
    <comment ref="H91" authorId="0" shapeId="0" xr:uid="{00000000-0006-0000-0400-0000B6000000}">
      <text>
        <r>
          <rPr>
            <sz val="10"/>
            <color rgb="FF333333"/>
            <rFont val="Calibri"/>
            <family val="2"/>
          </rPr>
          <t>SOURCE: Programme for International Student Assessment (PISA). Students achieving at least proficiency Level 2. Modal grade for PISA: http://dx.doi.org/10.1787/888934038799</t>
        </r>
      </text>
    </comment>
    <comment ref="K91" authorId="0" shapeId="0" xr:uid="{00000000-0006-0000-0400-0000B7000000}">
      <text>
        <r>
          <rPr>
            <sz val="10"/>
            <color rgb="FF333333"/>
            <rFont val="Calibri"/>
            <family val="2"/>
          </rPr>
          <t>SOURCE: Programme for International Student Assessment (PISA). Students achieving at least proficiency Level 2. Modal grade for PISA: http://dx.doi.org/10.1787/888934038799</t>
        </r>
      </text>
    </comment>
    <comment ref="E92" authorId="0" shapeId="0" xr:uid="{00000000-0006-0000-0400-0000B8000000}">
      <text>
        <r>
          <rPr>
            <sz val="10"/>
            <color rgb="FF333333"/>
            <rFont val="Calibri"/>
            <family val="2"/>
          </rPr>
          <t>SOURCE: Programme for International Student Assessment (PISA). Students achieving at least proficiency Level 2. Modal grade for PISA: http://dx.doi.org/10.1787/888934038799</t>
        </r>
      </text>
    </comment>
    <comment ref="H92" authorId="0" shapeId="0" xr:uid="{00000000-0006-0000-0400-0000B9000000}">
      <text>
        <r>
          <rPr>
            <sz val="10"/>
            <color rgb="FF333333"/>
            <rFont val="Calibri"/>
            <family val="2"/>
          </rPr>
          <t>SOURCE: Programme for International Student Assessment (PISA). Students achieving at least proficiency Level 2. Modal grade for PISA: http://dx.doi.org/10.1787/888934038799</t>
        </r>
      </text>
    </comment>
    <comment ref="K92" authorId="0" shapeId="0" xr:uid="{00000000-0006-0000-0400-0000BA000000}">
      <text>
        <r>
          <rPr>
            <sz val="10"/>
            <color rgb="FF333333"/>
            <rFont val="Calibri"/>
            <family val="2"/>
          </rPr>
          <t>SOURCE: Programme for International Student Assessment (PISA). Students achieving at least proficiency Level 2. Modal grade for PISA: http://dx.doi.org/10.1787/888934038799</t>
        </r>
      </text>
    </comment>
    <comment ref="H93" authorId="0" shapeId="0" xr:uid="{00000000-0006-0000-0400-0000BB000000}">
      <text>
        <r>
          <rPr>
            <sz val="10"/>
            <color rgb="FF333333"/>
            <rFont val="Calibri"/>
            <family val="2"/>
          </rPr>
          <t>SOURCE: Programme for International Student Assessment (PISA). Students achieving at least proficiency Level 2. Modal grade for PISA: http://dx.doi.org/10.1787/888934038799</t>
        </r>
      </text>
    </comment>
    <comment ref="K93" authorId="0" shapeId="0" xr:uid="{00000000-0006-0000-0400-0000BC000000}">
      <text>
        <r>
          <rPr>
            <sz val="10"/>
            <color rgb="FF333333"/>
            <rFont val="Calibri"/>
            <family val="2"/>
          </rPr>
          <t>SOURCE: Programme for International Student Assessment (PISA). Students achieving at least proficiency Level 2. Modal grade for PISA: http://dx.doi.org/10.1787/888934038799</t>
        </r>
      </text>
    </comment>
    <comment ref="K94" authorId="0" shapeId="0" xr:uid="{00000000-0006-0000-0400-0000BD000000}">
      <text>
        <r>
          <rPr>
            <sz val="10"/>
            <color rgb="FF333333"/>
            <rFont val="Calibri"/>
            <family val="2"/>
          </rPr>
          <t>SOURCE: Programme for International Student Assessment (PISA). Students achieving at least proficiency Level 2. Modal grade for PISA: http://dx.doi.org/10.1787/888934038799</t>
        </r>
      </text>
    </comment>
    <comment ref="E95" authorId="0" shapeId="0" xr:uid="{00000000-0006-0000-0400-0000BE000000}">
      <text>
        <r>
          <rPr>
            <sz val="10"/>
            <color rgb="FF333333"/>
            <rFont val="Calibri"/>
            <family val="2"/>
          </rPr>
          <t>SOURCE: Programme for International Student Assessment (PISA). Students achieving at least proficiency Level 2. Modal grade for PISA: http://dx.doi.org/10.1787/888934038799</t>
        </r>
      </text>
    </comment>
    <comment ref="H95" authorId="0" shapeId="0" xr:uid="{00000000-0006-0000-0400-0000BF000000}">
      <text>
        <r>
          <rPr>
            <sz val="10"/>
            <color rgb="FF333333"/>
            <rFont val="Calibri"/>
            <family val="2"/>
          </rPr>
          <t>SOURCE: Programme for International Student Assessment (PISA). Students achieving at least proficiency Level 2. Modal grade for PISA: http://dx.doi.org/10.1787/888934038799</t>
        </r>
      </text>
    </comment>
    <comment ref="K95" authorId="0" shapeId="0" xr:uid="{00000000-0006-0000-0400-0000C0000000}">
      <text>
        <r>
          <rPr>
            <sz val="10"/>
            <color rgb="FF333333"/>
            <rFont val="Calibri"/>
            <family val="2"/>
          </rPr>
          <t>SOURCE: Programme for International Student Assessment (PISA). Students achieving at least proficiency Level 2. Modal grade for PISA: http://dx.doi.org/10.1787/888934038799</t>
        </r>
      </text>
    </comment>
    <comment ref="K96" authorId="0" shapeId="0" xr:uid="{00000000-0006-0000-0400-0000C1000000}">
      <text>
        <r>
          <rPr>
            <sz val="10"/>
            <color rgb="FF333333"/>
            <rFont val="Calibri"/>
            <family val="2"/>
          </rPr>
          <t>SOURCE: Programme for International Student Assessment (PISA). Students achieving at least proficiency Level 2. Modal grade for PISA: http://dx.doi.org/10.1787/888934038799</t>
        </r>
      </text>
    </comment>
    <comment ref="E97" authorId="0" shapeId="0" xr:uid="{00000000-0006-0000-0400-0000C2000000}">
      <text>
        <r>
          <rPr>
            <sz val="10"/>
            <color rgb="FF333333"/>
            <rFont val="Calibri"/>
            <family val="2"/>
          </rPr>
          <t>SOURCE: Programme for International Student Assessment (PISA). Students achieving at least proficiency Level 2. Modal grade for PISA: http://dx.doi.org/10.1787/888934038799</t>
        </r>
      </text>
    </comment>
    <comment ref="H97" authorId="0" shapeId="0" xr:uid="{00000000-0006-0000-0400-0000C3000000}">
      <text>
        <r>
          <rPr>
            <sz val="10"/>
            <color rgb="FF333333"/>
            <rFont val="Calibri"/>
            <family val="2"/>
          </rPr>
          <t>SOURCE: Programme for International Student Assessment (PISA). Students achieving at least proficiency Level 2. Modal grade for PISA: http://dx.doi.org/10.1787/888934038799</t>
        </r>
      </text>
    </comment>
    <comment ref="E98" authorId="0" shapeId="0" xr:uid="{00000000-0006-0000-0400-0000C4000000}">
      <text>
        <r>
          <rPr>
            <sz val="10"/>
            <color rgb="FF333333"/>
            <rFont val="Calibri"/>
            <family val="2"/>
          </rPr>
          <t>SOURCE: Programme for International Student Assessment (PISA). Students achieving at least proficiency Level 2. Modal grade for PISA: http://dx.doi.org/10.1787/888934038799</t>
        </r>
      </text>
    </comment>
    <comment ref="H98" authorId="0" shapeId="0" xr:uid="{00000000-0006-0000-0400-0000C5000000}">
      <text>
        <r>
          <rPr>
            <sz val="10"/>
            <color rgb="FF333333"/>
            <rFont val="Calibri"/>
            <family val="2"/>
          </rPr>
          <t>SOURCE: Programme for International Student Assessment (PISA). Students achieving at least proficiency Level 2. Modal grade for PISA: http://dx.doi.org/10.1787/888934038799</t>
        </r>
      </text>
    </comment>
    <comment ref="K98" authorId="0" shapeId="0" xr:uid="{00000000-0006-0000-0400-0000C6000000}">
      <text>
        <r>
          <rPr>
            <sz val="10"/>
            <color rgb="FF333333"/>
            <rFont val="Calibri"/>
            <family val="2"/>
          </rPr>
          <t>SOURCE: Programme for International Student Assessment (PISA). Students achieving at least proficiency Level 2. Modal grade for PISA: http://dx.doi.org/10.1787/888934038799</t>
        </r>
      </text>
    </comment>
    <comment ref="E99" authorId="0" shapeId="0" xr:uid="{00000000-0006-0000-0400-0000C7000000}">
      <text>
        <r>
          <rPr>
            <sz val="10"/>
            <color rgb="FF333333"/>
            <rFont val="Calibri"/>
            <family val="2"/>
          </rPr>
          <t>SOURCE: Programme for International Student Assessment (PISA). Students achieving at least proficiency Level 2. Modal grade for PISA: http://dx.doi.org/10.1787/888934038799</t>
        </r>
      </text>
    </comment>
    <comment ref="H99" authorId="0" shapeId="0" xr:uid="{00000000-0006-0000-0400-0000C8000000}">
      <text>
        <r>
          <rPr>
            <sz val="10"/>
            <color rgb="FF333333"/>
            <rFont val="Calibri"/>
            <family val="2"/>
          </rPr>
          <t>SOURCE: Programme for International Student Assessment (PISA). Students achieving at least proficiency Level 2. Modal grade for PISA: http://dx.doi.org/10.1787/888934038799</t>
        </r>
      </text>
    </comment>
    <comment ref="K99" authorId="0" shapeId="0" xr:uid="{00000000-0006-0000-0400-0000C9000000}">
      <text>
        <r>
          <rPr>
            <sz val="10"/>
            <color rgb="FF333333"/>
            <rFont val="Calibri"/>
            <family val="2"/>
          </rPr>
          <t>SOURCE: Programme for International Student Assessment (PISA). Students achieving at least proficiency Level 2. Modal grade for PISA: http://dx.doi.org/10.1787/888934038799</t>
        </r>
      </text>
    </comment>
    <comment ref="E100" authorId="0" shapeId="0" xr:uid="{00000000-0006-0000-0400-0000CA000000}">
      <text>
        <r>
          <rPr>
            <sz val="10"/>
            <color rgb="FF333333"/>
            <rFont val="Calibri"/>
            <family val="2"/>
          </rPr>
          <t>SOURCE: Programme for International Student Assessment (PISA). Students achieving at least proficiency Level 2. Modal grade for PISA: http://dx.doi.org/10.1787/888934038799</t>
        </r>
      </text>
    </comment>
    <comment ref="H100" authorId="0" shapeId="0" xr:uid="{00000000-0006-0000-0400-0000CB000000}">
      <text>
        <r>
          <rPr>
            <sz val="10"/>
            <color rgb="FF333333"/>
            <rFont val="Calibri"/>
            <family val="2"/>
          </rPr>
          <t>SOURCE: Programme for International Student Assessment (PISA). Students achieving at least proficiency Level 2. Modal grade for PISA: http://dx.doi.org/10.1787/888934038799</t>
        </r>
      </text>
    </comment>
    <comment ref="K100" authorId="0" shapeId="0" xr:uid="{00000000-0006-0000-0400-0000CC000000}">
      <text>
        <r>
          <rPr>
            <sz val="10"/>
            <color rgb="FF333333"/>
            <rFont val="Calibri"/>
            <family val="2"/>
          </rPr>
          <t>SOURCE: Programme for International Student Assessment (PISA). Students achieving at least proficiency Level 2. Modal grade for PISA: http://dx.doi.org/10.1787/888934038799</t>
        </r>
      </text>
    </comment>
    <comment ref="E101" authorId="0" shapeId="0" xr:uid="{00000000-0006-0000-0400-0000CD000000}">
      <text>
        <r>
          <rPr>
            <sz val="10"/>
            <color rgb="FF333333"/>
            <rFont val="Calibri"/>
            <family val="2"/>
          </rPr>
          <t>SOURCE: Programme for International Student Assessment (PISA). Students achieving at least proficiency Level 2. Modal grade for PISA: http://dx.doi.org/10.1787/888934038799</t>
        </r>
      </text>
    </comment>
    <comment ref="H101" authorId="0" shapeId="0" xr:uid="{00000000-0006-0000-0400-0000CE000000}">
      <text>
        <r>
          <rPr>
            <sz val="10"/>
            <color rgb="FF333333"/>
            <rFont val="Calibri"/>
            <family val="2"/>
          </rPr>
          <t>SOURCE: Programme for International Student Assessment (PISA). Students achieving at least proficiency Level 2. Modal grade for PISA: http://dx.doi.org/10.1787/888934038799</t>
        </r>
      </text>
    </comment>
    <comment ref="K101" authorId="0" shapeId="0" xr:uid="{00000000-0006-0000-0400-0000CF000000}">
      <text>
        <r>
          <rPr>
            <sz val="10"/>
            <color rgb="FF333333"/>
            <rFont val="Calibri"/>
            <family val="2"/>
          </rPr>
          <t>SOURCE: Programme for International Student Assessment (PISA). Students achieving at least proficiency Level 2. Modal grade for PISA: http://dx.doi.org/10.1787/888934038799</t>
        </r>
      </text>
    </comment>
    <comment ref="H102" authorId="0" shapeId="0" xr:uid="{00000000-0006-0000-0400-0000D0000000}">
      <text>
        <r>
          <rPr>
            <sz val="10"/>
            <color rgb="FF333333"/>
            <rFont val="Calibri"/>
            <family val="2"/>
          </rPr>
          <t>SOURCE: Programme for International Student Assessment (PISA) for Development. Students achieving at least proficiency Level 2. Modal grade for PISA: http://dx.doi.org/10.1787/888934038799</t>
        </r>
      </text>
    </comment>
    <comment ref="G103" authorId="0" shapeId="0" xr:uid="{00000000-0006-0000-0400-0000D1000000}">
      <text>
        <r>
          <rPr>
            <sz val="10"/>
            <color rgb="FF333333"/>
            <rFont val="Calibri"/>
            <family val="2"/>
          </rPr>
          <t>SOURCE: National Learning Assessment (NLA): National Assessment of Progress in Education (NAPE); Grade 9; Minimum proficiency level: Adequate level</t>
        </r>
      </text>
    </comment>
    <comment ref="H104" authorId="0" shapeId="0" xr:uid="{00000000-0006-0000-0400-0000D2000000}">
      <text>
        <r>
          <rPr>
            <sz val="10"/>
            <color rgb="FF333333"/>
            <rFont val="Calibri"/>
            <family val="2"/>
          </rPr>
          <t>SOURCE: Programme for International Student Assessment (PISA) for Development. Students achieving at least proficiency Level 2. Modal grade for PISA: http://dx.doi.org/10.1787/888934038799</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I11" authorId="0" shapeId="0" xr:uid="{00000000-0006-0000-0500-000001000000}">
      <text>
        <r>
          <rPr>
            <sz val="10"/>
            <color rgb="FF333333"/>
            <rFont val="Calibri"/>
            <family val="2"/>
          </rPr>
          <t>SOURCE: National Learning Assessment (NLA). Monitoring Trends in Educational Growth (MTEG) assessment. Grade 3. Minimum proficiency level: 7</t>
        </r>
      </text>
    </comment>
    <comment ref="H12" authorId="0" shapeId="0" xr:uid="{00000000-0006-0000-0500-000002000000}">
      <text>
        <r>
          <rPr>
            <sz val="10"/>
            <color rgb="FF333333"/>
            <rFont val="Calibri"/>
            <family val="2"/>
          </rPr>
          <t>SOURCE: National Learning Assessment (NLA): National Student Assessment (NSA); Grade 3; Minimum proficiency level: Proficient</t>
        </r>
      </text>
    </comment>
    <comment ref="J12" authorId="0" shapeId="0" xr:uid="{00000000-0006-0000-0500-000003000000}">
      <text>
        <r>
          <rPr>
            <sz val="10"/>
            <color rgb="FF333333"/>
            <rFont val="Calibri"/>
            <family val="2"/>
          </rPr>
          <t>SOURCE: National Learning Assessment (NLA): National Student Assessment (NSA); Grade 3; Minimum proficiency level: Proficient</t>
        </r>
      </text>
    </comment>
    <comment ref="J13" authorId="0" shapeId="0" xr:uid="{00000000-0006-0000-0500-000004000000}">
      <text>
        <r>
          <rPr>
            <sz val="10"/>
            <color rgb="FF333333"/>
            <rFont val="Calibri"/>
            <family val="2"/>
          </rPr>
          <t>SOURCE: National Learning Assessment (NLA): National Achievement Survey; Grade 3; Minimum proficiency level: Proficient</t>
        </r>
      </text>
    </comment>
    <comment ref="D14" authorId="0" shapeId="0" xr:uid="{00000000-0006-0000-0500-000005000000}">
      <text>
        <r>
          <rPr>
            <sz val="10"/>
            <color rgb="FF333333"/>
            <rFont val="Calibri"/>
            <family val="2"/>
          </rPr>
          <t>SOURCE: Trends in International Mathematics and Science Study (TIMSS). Students achieving at least Intermediate International Benchmark. Grade 4</t>
        </r>
      </text>
    </comment>
    <comment ref="H14" authorId="0" shapeId="0" xr:uid="{00000000-0006-0000-0500-000006000000}">
      <text>
        <r>
          <rPr>
            <sz val="10"/>
            <color rgb="FF333333"/>
            <rFont val="Calibri"/>
            <family val="2"/>
          </rPr>
          <t>SOURCE: Trends in International Mathematics and Science Study (TIMSS). Students achieving at least Intermediate International Benchmark. Grade 4</t>
        </r>
      </text>
    </comment>
    <comment ref="K15" authorId="0" shapeId="0" xr:uid="{00000000-0006-0000-0500-000007000000}">
      <text>
        <r>
          <rPr>
            <sz val="10"/>
            <color rgb="FF333333"/>
            <rFont val="Calibri"/>
            <family val="2"/>
          </rPr>
          <t>SOURCE: Multiple Indicator Cluster Survey (MICS6); Children attending grade 2/3; Minimum proficiency level: Foundational numeracy skills. The minimum proficiency level alignment of this assessment is pending and subject to harmonization.</t>
        </r>
      </text>
    </comment>
    <comment ref="I16" authorId="0" shapeId="0" xr:uid="{00000000-0006-0000-0500-000008000000}">
      <text>
        <r>
          <rPr>
            <sz val="10"/>
            <color rgb="FF333333"/>
            <rFont val="Calibri"/>
            <family val="2"/>
          </rPr>
          <t>SOURCE: The People's Action for Learning (PAL) Network. Grade 3</t>
        </r>
      </text>
    </comment>
    <comment ref="L17" authorId="0" shapeId="0" xr:uid="{00000000-0006-0000-0500-000009000000}">
      <text>
        <r>
          <rPr>
            <sz val="10"/>
            <color rgb="FF333333"/>
            <rFont val="Calibri"/>
            <family val="2"/>
          </rPr>
          <t>SOURCE: Multiple Indicator Cluster Survey (MICS6); Children attending grade 2/3; Minimum proficiency level: Foundational numeracy skills. The minimum proficiency level alignment of this assessment is pending and subject to harmonization.</t>
        </r>
      </text>
    </comment>
    <comment ref="H18" authorId="0" shapeId="0" xr:uid="{00000000-0006-0000-0500-00000A000000}">
      <text>
        <r>
          <rPr>
            <sz val="10"/>
            <color rgb="FF333333"/>
            <rFont val="Calibri"/>
            <family val="2"/>
          </rPr>
          <t>SOURCE: National Learning Assessment (NLA): Chinese National Compulsory Education Quality Assessment; Grade 4 (+1); Minimum proficiency level: Good+Moderate</t>
        </r>
      </text>
    </comment>
    <comment ref="D19" authorId="0" shapeId="0" xr:uid="{00000000-0006-0000-0500-00000B000000}">
      <text>
        <r>
          <rPr>
            <sz val="10"/>
            <color rgb="FF333333"/>
            <rFont val="Calibri"/>
            <family val="2"/>
          </rPr>
          <t>SOURCE: Trends in International Mathematics and Science Study (TIMSS). Students achieving at least Intermediate International Benchmark. Grade 4</t>
        </r>
      </text>
    </comment>
    <comment ref="H19" authorId="0" shapeId="0" xr:uid="{00000000-0006-0000-0500-00000C000000}">
      <text>
        <r>
          <rPr>
            <sz val="10"/>
            <color rgb="FF333333"/>
            <rFont val="Calibri"/>
            <family val="2"/>
          </rPr>
          <t>SOURCE: Trends in International Mathematics and Science Study (TIMSS). Students achieving at least Intermediate International Benchmark. Grade 4</t>
        </r>
      </text>
    </comment>
    <comment ref="J20" authorId="0" shapeId="0" xr:uid="{00000000-0006-0000-0500-00000D000000}">
      <text>
        <r>
          <rPr>
            <sz val="10"/>
            <color rgb="FF333333"/>
            <rFont val="Calibri"/>
            <family val="2"/>
          </rPr>
          <t>SOURCE: Multiple Indicator Cluster Survey (MICS6); Children attending grade 2/3; Minimum proficiency level: Foundational numeracy skills. The minimum proficiency level alignment of this assessment is pending and subject to harmonization.</t>
        </r>
      </text>
    </comment>
    <comment ref="H21" authorId="0" shapeId="0" xr:uid="{00000000-0006-0000-0500-00000E000000}">
      <text>
        <r>
          <rPr>
            <sz val="10"/>
            <color rgb="FF333333"/>
            <rFont val="Calibri"/>
            <family val="2"/>
          </rPr>
          <t>SOURCE: Trends in International Mathematics and Science Study (TIMSS). Students achieving at least Intermediate International Benchmark. Grade 4</t>
        </r>
      </text>
    </comment>
    <comment ref="E22" authorId="0" shapeId="0" xr:uid="{00000000-0006-0000-0500-00000F000000}">
      <text>
        <r>
          <rPr>
            <sz val="10"/>
            <color rgb="FF333333"/>
            <rFont val="Calibri"/>
            <family val="2"/>
          </rPr>
          <t>SOURCE: National Learning Assessment (NLA). Assessment of Student Learning Outcomes (ASLO III) ; Grade 3; Minimum proficiency level: Level 3</t>
        </r>
      </text>
    </comment>
    <comment ref="D23" authorId="0" shapeId="0" xr:uid="{00000000-0006-0000-0500-000010000000}">
      <text>
        <r>
          <rPr>
            <sz val="10"/>
            <color rgb="FF333333"/>
            <rFont val="Calibri"/>
            <family val="2"/>
          </rPr>
          <t>SOURCE: Trends in International Mathematics and Science Study (TIMSS). Students achieving at least Intermediate International Benchmark. Grade 4</t>
        </r>
      </text>
    </comment>
    <comment ref="H23" authorId="0" shapeId="0" xr:uid="{00000000-0006-0000-0500-000011000000}">
      <text>
        <r>
          <rPr>
            <sz val="10"/>
            <color rgb="FF333333"/>
            <rFont val="Calibri"/>
            <family val="2"/>
          </rPr>
          <t>SOURCE: Trends in International Mathematics and Science Study (TIMSS). Students achieving at least Intermediate International Benchmark. Grade 4</t>
        </r>
      </text>
    </comment>
    <comment ref="D24" authorId="0" shapeId="0" xr:uid="{00000000-0006-0000-0500-000012000000}">
      <text>
        <r>
          <rPr>
            <sz val="10"/>
            <color rgb="FF333333"/>
            <rFont val="Calibri"/>
            <family val="2"/>
          </rPr>
          <t>SOURCE: Trends in International Mathematics and Science Study (TIMSS). Students achieving at least Intermediate International Benchmark. Grade 4</t>
        </r>
      </text>
    </comment>
    <comment ref="H24" authorId="0" shapeId="0" xr:uid="{00000000-0006-0000-0500-000013000000}">
      <text>
        <r>
          <rPr>
            <sz val="10"/>
            <color rgb="FF333333"/>
            <rFont val="Calibri"/>
            <family val="2"/>
          </rPr>
          <t>SOURCE: Trends in International Mathematics and Science Study (TIMSS). Students achieving at least Intermediate International Benchmark. Grade 4</t>
        </r>
      </text>
    </comment>
    <comment ref="D25" authorId="0" shapeId="0" xr:uid="{00000000-0006-0000-0500-000014000000}">
      <text>
        <r>
          <rPr>
            <sz val="10"/>
            <color rgb="FF333333"/>
            <rFont val="Calibri"/>
            <family val="2"/>
          </rPr>
          <t>SOURCE: Trends in International Mathematics and Science Study (TIMSS). Students achieving at least Intermediate International Benchmark. Grade 4</t>
        </r>
      </text>
    </comment>
    <comment ref="L26" authorId="0" shapeId="0" xr:uid="{00000000-0006-0000-0500-000015000000}">
      <text>
        <r>
          <rPr>
            <sz val="10"/>
            <color rgb="FF333333"/>
            <rFont val="Calibri"/>
            <family val="2"/>
          </rPr>
          <t>SOURCE: Multiple Indicator Cluster Survey (MICS6); Children attending grade 2/3; Minimum proficiency level: Foundational numeracy skills. The minimum proficiency level alignment of this assessment is pending and subject to harmonization.</t>
        </r>
      </text>
    </comment>
    <comment ref="H27" authorId="0" shapeId="0" xr:uid="{00000000-0006-0000-0500-000016000000}">
      <text>
        <r>
          <rPr>
            <sz val="10"/>
            <color rgb="FF333333"/>
            <rFont val="Calibri"/>
            <family val="2"/>
          </rPr>
          <t>SOURCE: Trends in International Mathematics and Science Study (TIMSS). Students achieving at least Intermediate International Benchmark. Grade 4</t>
        </r>
      </text>
    </comment>
    <comment ref="D28" authorId="0" shapeId="0" xr:uid="{00000000-0006-0000-0500-000017000000}">
      <text>
        <r>
          <rPr>
            <sz val="10"/>
            <color rgb="FF333333"/>
            <rFont val="Calibri"/>
            <family val="2"/>
          </rPr>
          <t>SOURCE: Trends in International Mathematics and Science Study (TIMSS). Students achieving at least Intermediate International Benchmark. Grade 4</t>
        </r>
      </text>
    </comment>
    <comment ref="H28" authorId="0" shapeId="0" xr:uid="{00000000-0006-0000-0500-000018000000}">
      <text>
        <r>
          <rPr>
            <sz val="10"/>
            <color rgb="FF333333"/>
            <rFont val="Calibri"/>
            <family val="2"/>
          </rPr>
          <t>SOURCE: Trends in International Mathematics and Science Study (TIMSS). Students achieving at least Intermediate International Benchmark. Grade 4</t>
        </r>
      </text>
    </comment>
    <comment ref="D29" authorId="0" shapeId="0" xr:uid="{00000000-0006-0000-0500-000019000000}">
      <text>
        <r>
          <rPr>
            <sz val="10"/>
            <color rgb="FF333333"/>
            <rFont val="Calibri"/>
            <family val="2"/>
          </rPr>
          <t>SOURCE: Trends in International Mathematics and Science Study (TIMSS). Students achieving at least Intermediate International Benchmark. Grade 4</t>
        </r>
      </text>
    </comment>
    <comment ref="H29" authorId="0" shapeId="0" xr:uid="{00000000-0006-0000-0500-00001A000000}">
      <text>
        <r>
          <rPr>
            <sz val="10"/>
            <color rgb="FF333333"/>
            <rFont val="Calibri"/>
            <family val="2"/>
          </rPr>
          <t>SOURCE: Trends in International Mathematics and Science Study (TIMSS). Students achieving at least Intermediate International Benchmark. Grade 4</t>
        </r>
      </text>
    </comment>
    <comment ref="D30" authorId="0" shapeId="0" xr:uid="{00000000-0006-0000-0500-00001B000000}">
      <text>
        <r>
          <rPr>
            <sz val="10"/>
            <color rgb="FF333333"/>
            <rFont val="Calibri"/>
            <family val="2"/>
          </rPr>
          <t>SOURCE: Trends in International Mathematics and Science Study (TIMSS). Students achieving at least Intermediate International Benchmark. Grade 4</t>
        </r>
      </text>
    </comment>
    <comment ref="H30" authorId="0" shapeId="0" xr:uid="{00000000-0006-0000-0500-00001C000000}">
      <text>
        <r>
          <rPr>
            <sz val="10"/>
            <color rgb="FF333333"/>
            <rFont val="Calibri"/>
            <family val="2"/>
          </rPr>
          <t>SOURCE: Trends in International Mathematics and Science Study (TIMSS). Students achieving at least Intermediate International Benchmark. Grade 4</t>
        </r>
      </text>
    </comment>
    <comment ref="D31" authorId="0" shapeId="0" xr:uid="{00000000-0006-0000-0500-00001D000000}">
      <text>
        <r>
          <rPr>
            <sz val="10"/>
            <color rgb="FF333333"/>
            <rFont val="Calibri"/>
            <family val="2"/>
          </rPr>
          <t>SOURCE: Trends in International Mathematics and Science Study (TIMSS). Students achieving at least Intermediate International Benchmark. Grade 4</t>
        </r>
      </text>
    </comment>
    <comment ref="H31" authorId="0" shapeId="0" xr:uid="{00000000-0006-0000-0500-00001E000000}">
      <text>
        <r>
          <rPr>
            <sz val="10"/>
            <color rgb="FF333333"/>
            <rFont val="Calibri"/>
            <family val="2"/>
          </rPr>
          <t>SOURCE: Trends in International Mathematics and Science Study (TIMSS). Students achieving at least Intermediate International Benchmark. Grade 4</t>
        </r>
      </text>
    </comment>
    <comment ref="D32" authorId="0" shapeId="0" xr:uid="{00000000-0006-0000-0500-00001F000000}">
      <text>
        <r>
          <rPr>
            <sz val="10"/>
            <color rgb="FF333333"/>
            <rFont val="Calibri"/>
            <family val="2"/>
          </rPr>
          <t>SOURCE: Trends in International Mathematics and Science Study (TIMSS). Students achieving at least Intermediate International Benchmark. Grade 4</t>
        </r>
      </text>
    </comment>
    <comment ref="H32" authorId="0" shapeId="0" xr:uid="{00000000-0006-0000-0500-000020000000}">
      <text>
        <r>
          <rPr>
            <sz val="10"/>
            <color rgb="FF333333"/>
            <rFont val="Calibri"/>
            <family val="2"/>
          </rPr>
          <t>SOURCE: Trends in International Mathematics and Science Study (TIMSS). Students achieving at least Intermediate International Benchmark. Grade 4</t>
        </r>
      </text>
    </comment>
    <comment ref="D33" authorId="0" shapeId="0" xr:uid="{00000000-0006-0000-0500-000021000000}">
      <text>
        <r>
          <rPr>
            <sz val="10"/>
            <color rgb="FF333333"/>
            <rFont val="Calibri"/>
            <family val="2"/>
          </rPr>
          <t>SOURCE: Trends in International Mathematics and Science Study (TIMSS). Students achieving at least Intermediate International Benchmark. Grade 4</t>
        </r>
      </text>
    </comment>
    <comment ref="D34" authorId="0" shapeId="0" xr:uid="{00000000-0006-0000-0500-000022000000}">
      <text>
        <r>
          <rPr>
            <sz val="10"/>
            <color rgb="FF333333"/>
            <rFont val="Calibri"/>
            <family val="2"/>
          </rPr>
          <t>SOURCE: Trends in International Mathematics and Science Study (TIMSS). Students achieving at least Intermediate International Benchmark. Grade 4</t>
        </r>
      </text>
    </comment>
    <comment ref="H34" authorId="0" shapeId="0" xr:uid="{00000000-0006-0000-0500-000023000000}">
      <text>
        <r>
          <rPr>
            <sz val="10"/>
            <color rgb="FF333333"/>
            <rFont val="Calibri"/>
            <family val="2"/>
          </rPr>
          <t>SOURCE: Trends in International Mathematics and Science Study (TIMSS). Students achieving at least Intermediate International Benchmark. Grade 4</t>
        </r>
      </text>
    </comment>
    <comment ref="D35" authorId="0" shapeId="0" xr:uid="{00000000-0006-0000-0500-000024000000}">
      <text>
        <r>
          <rPr>
            <sz val="10"/>
            <color rgb="FF333333"/>
            <rFont val="Calibri"/>
            <family val="2"/>
          </rPr>
          <t>SOURCE: Trends in International Mathematics and Science Study (TIMSS). Students achieving at least Intermediate International Benchmark. Grade 4</t>
        </r>
      </text>
    </comment>
    <comment ref="H35" authorId="0" shapeId="0" xr:uid="{00000000-0006-0000-0500-000025000000}">
      <text>
        <r>
          <rPr>
            <sz val="10"/>
            <color rgb="FF333333"/>
            <rFont val="Calibri"/>
            <family val="2"/>
          </rPr>
          <t>SOURCE: Trends in International Mathematics and Science Study (TIMSS). Students achieving at least Intermediate International Benchmark. Grade 4</t>
        </r>
      </text>
    </comment>
    <comment ref="D36" authorId="0" shapeId="0" xr:uid="{00000000-0006-0000-0500-000026000000}">
      <text>
        <r>
          <rPr>
            <sz val="10"/>
            <color rgb="FF333333"/>
            <rFont val="Calibri"/>
            <family val="2"/>
          </rPr>
          <t>SOURCE: Trends in International Mathematics and Science Study (TIMSS). Students achieving at least Intermediate International Benchmark. Grade 4</t>
        </r>
      </text>
    </comment>
    <comment ref="H36" authorId="0" shapeId="0" xr:uid="{00000000-0006-0000-0500-000027000000}">
      <text>
        <r>
          <rPr>
            <sz val="10"/>
            <color rgb="FF333333"/>
            <rFont val="Calibri"/>
            <family val="2"/>
          </rPr>
          <t>SOURCE: Trends in International Mathematics and Science Study (TIMSS). Students achieving at least Intermediate International Benchmark. Grade 4</t>
        </r>
      </text>
    </comment>
    <comment ref="D37" authorId="0" shapeId="0" xr:uid="{00000000-0006-0000-0500-000028000000}">
      <text>
        <r>
          <rPr>
            <sz val="10"/>
            <color rgb="FF333333"/>
            <rFont val="Calibri"/>
            <family val="2"/>
          </rPr>
          <t>SOURCE: Trends in International Mathematics and Science Study (TIMSS). Students achieving at least Intermediate International Benchmark. Grade 4</t>
        </r>
      </text>
    </comment>
    <comment ref="H37" authorId="0" shapeId="0" xr:uid="{00000000-0006-0000-0500-000029000000}">
      <text>
        <r>
          <rPr>
            <sz val="10"/>
            <color rgb="FF333333"/>
            <rFont val="Calibri"/>
            <family val="2"/>
          </rPr>
          <t>SOURCE: Trends in International Mathematics and Science Study (TIMSS). Students achieving at least Intermediate International Benchmark. Grade 4</t>
        </r>
      </text>
    </comment>
    <comment ref="D38" authorId="0" shapeId="0" xr:uid="{00000000-0006-0000-0500-00002A000000}">
      <text>
        <r>
          <rPr>
            <sz val="10"/>
            <color rgb="FF333333"/>
            <rFont val="Calibri"/>
            <family val="2"/>
          </rPr>
          <t>SOURCE: Trends in International Mathematics and Science Study (TIMSS). Students achieving at least Intermediate International Benchmark. Grade 4</t>
        </r>
      </text>
    </comment>
    <comment ref="D39" authorId="0" shapeId="0" xr:uid="{00000000-0006-0000-0500-00002B000000}">
      <text>
        <r>
          <rPr>
            <sz val="10"/>
            <color rgb="FF333333"/>
            <rFont val="Calibri"/>
            <family val="2"/>
          </rPr>
          <t>SOURCE: Trends in International Mathematics and Science Study (TIMSS). Students achieving at least Intermediate International Benchmark. Grade 4</t>
        </r>
      </text>
    </comment>
    <comment ref="H39" authorId="0" shapeId="0" xr:uid="{00000000-0006-0000-0500-00002C000000}">
      <text>
        <r>
          <rPr>
            <sz val="10"/>
            <color rgb="FF333333"/>
            <rFont val="Calibri"/>
            <family val="2"/>
          </rPr>
          <t>SOURCE: Trends in International Mathematics and Science Study (TIMSS). Students achieving at least Intermediate International Benchmark. Grade 4</t>
        </r>
      </text>
    </comment>
    <comment ref="D40" authorId="0" shapeId="0" xr:uid="{00000000-0006-0000-0500-00002D000000}">
      <text>
        <r>
          <rPr>
            <sz val="10"/>
            <color rgb="FF333333"/>
            <rFont val="Calibri"/>
            <family val="2"/>
          </rPr>
          <t>SOURCE: Trends in International Mathematics and Science Study (TIMSS). Students achieving at least Intermediate International Benchmark. Grade 4</t>
        </r>
      </text>
    </comment>
    <comment ref="H40" authorId="0" shapeId="0" xr:uid="{00000000-0006-0000-0500-00002E000000}">
      <text>
        <r>
          <rPr>
            <sz val="10"/>
            <color rgb="FF333333"/>
            <rFont val="Calibri"/>
            <family val="2"/>
          </rPr>
          <t>SOURCE: Trends in International Mathematics and Science Study (TIMSS). Students achieving at least Intermediate International Benchmark. Grade 4</t>
        </r>
      </text>
    </comment>
    <comment ref="D41" authorId="0" shapeId="0" xr:uid="{00000000-0006-0000-0500-00002F000000}">
      <text>
        <r>
          <rPr>
            <sz val="10"/>
            <color rgb="FF333333"/>
            <rFont val="Calibri"/>
            <family val="2"/>
          </rPr>
          <t>SOURCE: Trends in International Mathematics and Science Study (TIMSS). Students achieving at least Intermediate International Benchmark. Grade 4</t>
        </r>
      </text>
    </comment>
    <comment ref="H41" authorId="0" shapeId="0" xr:uid="{00000000-0006-0000-0500-000030000000}">
      <text>
        <r>
          <rPr>
            <sz val="10"/>
            <color rgb="FF333333"/>
            <rFont val="Calibri"/>
            <family val="2"/>
          </rPr>
          <t>SOURCE: Trends in International Mathematics and Science Study (TIMSS). Students achieving at least Intermediate International Benchmark. Grade 4</t>
        </r>
      </text>
    </comment>
    <comment ref="D42" authorId="0" shapeId="0" xr:uid="{00000000-0006-0000-0500-000031000000}">
      <text>
        <r>
          <rPr>
            <sz val="10"/>
            <color rgb="FF333333"/>
            <rFont val="Calibri"/>
            <family val="2"/>
          </rPr>
          <t>SOURCE: Trends in International Mathematics and Science Study (TIMSS). Students achieving at least Intermediate International Benchmark. Grade 4</t>
        </r>
      </text>
    </comment>
    <comment ref="H42" authorId="0" shapeId="0" xr:uid="{00000000-0006-0000-0500-000032000000}">
      <text>
        <r>
          <rPr>
            <sz val="10"/>
            <color rgb="FF333333"/>
            <rFont val="Calibri"/>
            <family val="2"/>
          </rPr>
          <t>SOURCE: Trends in International Mathematics and Science Study (TIMSS). Students achieving at least Intermediate International Benchmark. Grade 4</t>
        </r>
      </text>
    </comment>
    <comment ref="F43" authorId="0" shapeId="0" xr:uid="{00000000-0006-0000-0500-000033000000}">
      <text>
        <r>
          <rPr>
            <sz val="10"/>
            <color rgb="FF333333"/>
            <rFont val="Calibri"/>
            <family val="2"/>
          </rPr>
          <t>SOURCE: Laboratorio Latinoamericano de Evaluación de la Calidad de la Educación (LLECE). Students achieving at least proficiency Level 2. Grade 3</t>
        </r>
      </text>
    </comment>
    <comment ref="F44" authorId="0" shapeId="0" xr:uid="{00000000-0006-0000-0500-000034000000}">
      <text>
        <r>
          <rPr>
            <sz val="10"/>
            <color rgb="FF333333"/>
            <rFont val="Calibri"/>
            <family val="2"/>
          </rPr>
          <t>SOURCE: Laboratorio Latinoamericano de Evaluación de la Calidad de la Educación (LLECE). Students achieving at least proficiency Level 2. Grade 3</t>
        </r>
      </text>
    </comment>
    <comment ref="F45" authorId="0" shapeId="0" xr:uid="{00000000-0006-0000-0500-000035000000}">
      <text>
        <r>
          <rPr>
            <sz val="10"/>
            <color rgb="FF333333"/>
            <rFont val="Calibri"/>
            <family val="2"/>
          </rPr>
          <t>SOURCE: Laboratorio Latinoamericano de Evaluación de la Calidad de la Educación (LLECE). Students achieving at least proficiency Level 2. Grade 3</t>
        </r>
      </text>
    </comment>
    <comment ref="F46" authorId="0" shapeId="0" xr:uid="{00000000-0006-0000-0500-000036000000}">
      <text>
        <r>
          <rPr>
            <sz val="10"/>
            <color rgb="FF333333"/>
            <rFont val="Calibri"/>
            <family val="2"/>
          </rPr>
          <t>SOURCE: Laboratorio Latinoamericano de Evaluación de la Calidad de la Educación (LLECE). Students achieving at least proficiency Level 2. Grade 3</t>
        </r>
      </text>
    </comment>
    <comment ref="F47" authorId="0" shapeId="0" xr:uid="{00000000-0006-0000-0500-000037000000}">
      <text>
        <r>
          <rPr>
            <sz val="10"/>
            <color rgb="FF333333"/>
            <rFont val="Calibri"/>
            <family val="2"/>
          </rPr>
          <t>SOURCE: Laboratorio Latinoamericano de Evaluación de la Calidad de la Educación (LLECE). Students achieving at least proficiency Level 2. Grade 3</t>
        </r>
      </text>
    </comment>
    <comment ref="L48" authorId="0" shapeId="0" xr:uid="{00000000-0006-0000-0500-000038000000}">
      <text>
        <r>
          <rPr>
            <sz val="10"/>
            <color rgb="FF333333"/>
            <rFont val="Calibri"/>
            <family val="2"/>
          </rPr>
          <t>SOURCE: National Learning Assessment NLA). Grade 2</t>
        </r>
      </text>
    </comment>
    <comment ref="F49" authorId="0" shapeId="0" xr:uid="{00000000-0006-0000-0500-000039000000}">
      <text>
        <r>
          <rPr>
            <sz val="10"/>
            <color rgb="FF333333"/>
            <rFont val="Calibri"/>
            <family val="2"/>
          </rPr>
          <t>SOURCE: Laboratorio Latinoamericano de Evaluación de la Calidad de la Educación (LLECE). Students achieving at least proficiency Level 2. Grade 3</t>
        </r>
      </text>
    </comment>
    <comment ref="F50" authorId="0" shapeId="0" xr:uid="{00000000-0006-0000-0500-00003A000000}">
      <text>
        <r>
          <rPr>
            <sz val="10"/>
            <color rgb="FF333333"/>
            <rFont val="Calibri"/>
            <family val="2"/>
          </rPr>
          <t>SOURCE: Laboratorio Latinoamericano de Evaluación de la Calidad de la Educación (LLECE). Students achieving at least proficiency Level 2. Grade 3</t>
        </r>
      </text>
    </comment>
    <comment ref="F51" authorId="0" shapeId="0" xr:uid="{00000000-0006-0000-0500-00003B000000}">
      <text>
        <r>
          <rPr>
            <sz val="10"/>
            <color rgb="FF333333"/>
            <rFont val="Calibri"/>
            <family val="2"/>
          </rPr>
          <t>SOURCE: Laboratorio Latinoamericano de Evaluación de la Calidad de la Educación (LLECE). Students achieving at least proficiency Level 2. Grade 3</t>
        </r>
      </text>
    </comment>
    <comment ref="F52" authorId="0" shapeId="0" xr:uid="{00000000-0006-0000-0500-00003C000000}">
      <text>
        <r>
          <rPr>
            <sz val="10"/>
            <color rgb="FF333333"/>
            <rFont val="Calibri"/>
            <family val="2"/>
          </rPr>
          <t>SOURCE: Laboratorio Latinoamericano de Evaluación de la Calidad de la Educación (LLECE). Students achieving at least proficiency Level 2. Grade 3</t>
        </r>
      </text>
    </comment>
    <comment ref="J53" authorId="0" shapeId="0" xr:uid="{00000000-0006-0000-0500-00003D000000}">
      <text>
        <r>
          <rPr>
            <sz val="10"/>
            <color rgb="FF333333"/>
            <rFont val="Calibri"/>
            <family val="2"/>
          </rPr>
          <t>SOURCE: National Learning Assessment (NLA). Grade 4. General Achievement in Numeracy. MLP: Mastery Level</t>
        </r>
      </text>
    </comment>
    <comment ref="F54" authorId="0" shapeId="0" xr:uid="{00000000-0006-0000-0500-00003E000000}">
      <text>
        <r>
          <rPr>
            <sz val="10"/>
            <color rgb="FF333333"/>
            <rFont val="Calibri"/>
            <family val="2"/>
          </rPr>
          <t>SOURCE: Laboratorio Latinoamericano de Evaluación de la Calidad de la Educación (LLECE). Students achieving at least proficiency Level 2. Grade 3</t>
        </r>
      </text>
    </comment>
    <comment ref="F55" authorId="0" shapeId="0" xr:uid="{00000000-0006-0000-0500-00003F000000}">
      <text>
        <r>
          <rPr>
            <sz val="10"/>
            <color rgb="FF333333"/>
            <rFont val="Calibri"/>
            <family val="2"/>
          </rPr>
          <t>SOURCE: Laboratorio Latinoamericano de Evaluación de la Calidad de la Educación (LLECE). Students achieving at least proficiency Level 2. Grade 3</t>
        </r>
      </text>
    </comment>
    <comment ref="F56" authorId="0" shapeId="0" xr:uid="{00000000-0006-0000-0500-000040000000}">
      <text>
        <r>
          <rPr>
            <sz val="10"/>
            <color rgb="FF333333"/>
            <rFont val="Calibri"/>
            <family val="2"/>
          </rPr>
          <t>SOURCE: Laboratorio Latinoamericano de Evaluación de la Calidad de la Educación (LLECE). Students achieving at least proficiency Level 2. Grade 3</t>
        </r>
      </text>
    </comment>
    <comment ref="F57" authorId="0" shapeId="0" xr:uid="{00000000-0006-0000-0500-000041000000}">
      <text>
        <r>
          <rPr>
            <sz val="10"/>
            <color rgb="FF333333"/>
            <rFont val="Calibri"/>
            <family val="2"/>
          </rPr>
          <t>SOURCE: Laboratorio Latinoamericano de Evaluación de la Calidad de la Educación (LLECE). Students achieving at least proficiency Level 2. Grade 3</t>
        </r>
      </text>
    </comment>
    <comment ref="F58" authorId="0" shapeId="0" xr:uid="{00000000-0006-0000-0500-000042000000}">
      <text>
        <r>
          <rPr>
            <sz val="10"/>
            <color rgb="FF333333"/>
            <rFont val="Calibri"/>
            <family val="2"/>
          </rPr>
          <t>SOURCE: Laboratorio Latinoamericano de Evaluación de la Calidad de la Educación (LLECE). Students achieving at least proficiency Level 2. Grade 3</t>
        </r>
      </text>
    </comment>
    <comment ref="L59" authorId="0" shapeId="0" xr:uid="{00000000-0006-0000-0500-000043000000}">
      <text>
        <r>
          <rPr>
            <sz val="10"/>
            <color rgb="FF333333"/>
            <rFont val="Calibri"/>
            <family val="2"/>
          </rPr>
          <t>SOURCE: National Assessment of Educational Progress (NAEP). Grade 4. MLP: Proficient Level</t>
        </r>
      </text>
    </comment>
    <comment ref="K60" authorId="0" shapeId="0" xr:uid="{00000000-0006-0000-0500-000044000000}">
      <text>
        <r>
          <rPr>
            <sz val="10"/>
            <color rgb="FF333333"/>
            <rFont val="Calibri"/>
            <family val="2"/>
          </rPr>
          <t>SOURCE: Multiple Indicator Cluster Survey (MICS6); Children attending grade 2/3; Minimum proficiency level: Foundational numeracy skills. The minimum proficiency level alignment of this assessment is pending and subject to harmonization.</t>
        </r>
      </text>
    </comment>
    <comment ref="F61" authorId="0" shapeId="0" xr:uid="{00000000-0006-0000-0500-000045000000}">
      <text>
        <r>
          <rPr>
            <sz val="10"/>
            <color rgb="FF333333"/>
            <rFont val="Calibri"/>
            <family val="2"/>
          </rPr>
          <t>SOURCE: Laboratorio Latinoamericano de Evaluación de la Calidad de la Educación (LLECE). Students achieving at least proficiency Level 2. Grade 3</t>
        </r>
      </text>
    </comment>
    <comment ref="D62" authorId="0" shapeId="0" xr:uid="{00000000-0006-0000-0500-000046000000}">
      <text>
        <r>
          <rPr>
            <sz val="10"/>
            <color rgb="FF333333"/>
            <rFont val="Calibri"/>
            <family val="2"/>
          </rPr>
          <t>SOURCE: Trends in International Mathematics and Science Study (TIMSS). Students achieving at least Intermediate International Benchmark. Grade 4</t>
        </r>
      </text>
    </comment>
    <comment ref="H62" authorId="0" shapeId="0" xr:uid="{00000000-0006-0000-0500-000047000000}">
      <text>
        <r>
          <rPr>
            <sz val="10"/>
            <color rgb="FF333333"/>
            <rFont val="Calibri"/>
            <family val="2"/>
          </rPr>
          <t>SOURCE: Trends in International Mathematics and Science Study (TIMSS). Students achieving at least Intermediate International Benchmark. Grade 4</t>
        </r>
      </text>
    </comment>
    <comment ref="H63" authorId="0" shapeId="0" xr:uid="{00000000-0006-0000-0500-000048000000}">
      <text>
        <r>
          <rPr>
            <sz val="10"/>
            <color rgb="FF333333"/>
            <rFont val="Calibri"/>
            <family val="2"/>
          </rPr>
          <t>SOURCE: Trends in International Mathematics and Science Study (TIMSS). Students achieving at least Intermediate International Benchmark. Grade 4</t>
        </r>
      </text>
    </comment>
    <comment ref="D64" authorId="0" shapeId="0" xr:uid="{00000000-0006-0000-0500-000049000000}">
      <text>
        <r>
          <rPr>
            <sz val="10"/>
            <color rgb="FF333333"/>
            <rFont val="Calibri"/>
            <family val="2"/>
          </rPr>
          <t>SOURCE: Trends in International Mathematics and Science Study (TIMSS). Students achieving at least Intermediate International Benchmark. Grade 4</t>
        </r>
      </text>
    </comment>
    <comment ref="H64" authorId="0" shapeId="0" xr:uid="{00000000-0006-0000-0500-00004A000000}">
      <text>
        <r>
          <rPr>
            <sz val="10"/>
            <color rgb="FF333333"/>
            <rFont val="Calibri"/>
            <family val="2"/>
          </rPr>
          <t>SOURCE: Trends in International Mathematics and Science Study (TIMSS). Students achieving at least Intermediate International Benchmark. Grade 4</t>
        </r>
      </text>
    </comment>
    <comment ref="D65" authorId="0" shapeId="0" xr:uid="{00000000-0006-0000-0500-00004B000000}">
      <text>
        <r>
          <rPr>
            <sz val="10"/>
            <color rgb="FF333333"/>
            <rFont val="Calibri"/>
            <family val="2"/>
          </rPr>
          <t>SOURCE: Trends in International Mathematics and Science Study (TIMSS). Students achieving at least Intermediate International Benchmark. Grade 4</t>
        </r>
      </text>
    </comment>
    <comment ref="H65" authorId="0" shapeId="0" xr:uid="{00000000-0006-0000-0500-00004C000000}">
      <text>
        <r>
          <rPr>
            <sz val="10"/>
            <color rgb="FF333333"/>
            <rFont val="Calibri"/>
            <family val="2"/>
          </rPr>
          <t>SOURCE: Trends in International Mathematics and Science Study (TIMSS). Students achieving at least Intermediate International Benchmark. Grade 4</t>
        </r>
      </text>
    </comment>
    <comment ref="D66" authorId="0" shapeId="0" xr:uid="{00000000-0006-0000-0500-00004D000000}">
      <text>
        <r>
          <rPr>
            <sz val="10"/>
            <color rgb="FF333333"/>
            <rFont val="Calibri"/>
            <family val="2"/>
          </rPr>
          <t>SOURCE: Trends in International Mathematics and Science Study (TIMSS). Students achieving at least Intermediate International Benchmark. Grade 4</t>
        </r>
      </text>
    </comment>
    <comment ref="H66" authorId="0" shapeId="0" xr:uid="{00000000-0006-0000-0500-00004E000000}">
      <text>
        <r>
          <rPr>
            <sz val="10"/>
            <color rgb="FF333333"/>
            <rFont val="Calibri"/>
            <family val="2"/>
          </rPr>
          <t>SOURCE: Trends in International Mathematics and Science Study (TIMSS). Students achieving at least Intermediate International Benchmark. Grade 4</t>
        </r>
      </text>
    </comment>
    <comment ref="D67" authorId="0" shapeId="0" xr:uid="{00000000-0006-0000-0500-00004F000000}">
      <text>
        <r>
          <rPr>
            <sz val="10"/>
            <color rgb="FF333333"/>
            <rFont val="Calibri"/>
            <family val="2"/>
          </rPr>
          <t>SOURCE: Trends in International Mathematics and Science Study (TIMSS). Students achieving at least Intermediate International Benchmark. Grade 4</t>
        </r>
      </text>
    </comment>
    <comment ref="H67" authorId="0" shapeId="0" xr:uid="{00000000-0006-0000-0500-000050000000}">
      <text>
        <r>
          <rPr>
            <sz val="10"/>
            <color rgb="FF333333"/>
            <rFont val="Calibri"/>
            <family val="2"/>
          </rPr>
          <t>SOURCE: Trends in International Mathematics and Science Study (TIMSS). Students achieving at least Intermediate International Benchmark. Grade 4</t>
        </r>
      </text>
    </comment>
    <comment ref="D68" authorId="0" shapeId="0" xr:uid="{00000000-0006-0000-0500-000051000000}">
      <text>
        <r>
          <rPr>
            <sz val="10"/>
            <color rgb="FF333333"/>
            <rFont val="Calibri"/>
            <family val="2"/>
          </rPr>
          <t>SOURCE: Trends in International Mathematics and Science Study (TIMSS). Students achieving at least Intermediate International Benchmark. Grade 4</t>
        </r>
      </text>
    </comment>
    <comment ref="H68" authorId="0" shapeId="0" xr:uid="{00000000-0006-0000-0500-000052000000}">
      <text>
        <r>
          <rPr>
            <sz val="10"/>
            <color rgb="FF333333"/>
            <rFont val="Calibri"/>
            <family val="2"/>
          </rPr>
          <t>SOURCE: Trends in International Mathematics and Science Study (TIMSS). Students achieving at least Intermediate International Benchmark. Grade 4</t>
        </r>
      </text>
    </comment>
    <comment ref="D69" authorId="0" shapeId="0" xr:uid="{00000000-0006-0000-0500-000053000000}">
      <text>
        <r>
          <rPr>
            <sz val="10"/>
            <color rgb="FF333333"/>
            <rFont val="Calibri"/>
            <family val="2"/>
          </rPr>
          <t>SOURCE: Trends in International Mathematics and Science Study (TIMSS). Students achieving at least Intermediate International Benchmark. Grade 4</t>
        </r>
      </text>
    </comment>
    <comment ref="H69" authorId="0" shapeId="0" xr:uid="{00000000-0006-0000-0500-000054000000}">
      <text>
        <r>
          <rPr>
            <sz val="10"/>
            <color rgb="FF333333"/>
            <rFont val="Calibri"/>
            <family val="2"/>
          </rPr>
          <t>SOURCE: Trends in International Mathematics and Science Study (TIMSS). Students achieving at least Intermediate International Benchmark. Grade 4</t>
        </r>
      </text>
    </comment>
    <comment ref="D70" authorId="0" shapeId="0" xr:uid="{00000000-0006-0000-0500-000055000000}">
      <text>
        <r>
          <rPr>
            <sz val="10"/>
            <color rgb="FF333333"/>
            <rFont val="Calibri"/>
            <family val="2"/>
          </rPr>
          <t>SOURCE: Trends in International Mathematics and Science Study (TIMSS). Students achieving at least Intermediate International Benchmark. Grade 4</t>
        </r>
      </text>
    </comment>
    <comment ref="D71" authorId="0" shapeId="0" xr:uid="{00000000-0006-0000-0500-000056000000}">
      <text>
        <r>
          <rPr>
            <sz val="10"/>
            <color rgb="FF333333"/>
            <rFont val="Calibri"/>
            <family val="2"/>
          </rPr>
          <t>SOURCE: Trends in International Mathematics and Science Study (TIMSS). Students achieving at least Intermediate International Benchmark. Grade 4</t>
        </r>
      </text>
    </comment>
    <comment ref="H71" authorId="0" shapeId="0" xr:uid="{00000000-0006-0000-0500-000057000000}">
      <text>
        <r>
          <rPr>
            <sz val="10"/>
            <color rgb="FF333333"/>
            <rFont val="Calibri"/>
            <family val="2"/>
          </rPr>
          <t>SOURCE: Trends in International Mathematics and Science Study (TIMSS). Students achieving at least Intermediate International Benchmark. Grade 4</t>
        </r>
      </text>
    </comment>
    <comment ref="D72" authorId="0" shapeId="0" xr:uid="{00000000-0006-0000-0500-000058000000}">
      <text>
        <r>
          <rPr>
            <sz val="10"/>
            <color rgb="FF333333"/>
            <rFont val="Calibri"/>
            <family val="2"/>
          </rPr>
          <t>SOURCE: Trends in International Mathematics and Science Study (TIMSS). Students achieving at least Intermediate International Benchmark. Grade 4</t>
        </r>
      </text>
    </comment>
    <comment ref="D73" authorId="0" shapeId="0" xr:uid="{00000000-0006-0000-0500-000059000000}">
      <text>
        <r>
          <rPr>
            <sz val="10"/>
            <color rgb="FF333333"/>
            <rFont val="Calibri"/>
            <family val="2"/>
          </rPr>
          <t>SOURCE: Trends in International Mathematics and Science Study (TIMSS). Students achieving at least Intermediate International Benchmark. Grade 4</t>
        </r>
      </text>
    </comment>
    <comment ref="H73" authorId="0" shapeId="0" xr:uid="{00000000-0006-0000-0500-00005A000000}">
      <text>
        <r>
          <rPr>
            <sz val="10"/>
            <color rgb="FF333333"/>
            <rFont val="Calibri"/>
            <family val="2"/>
          </rPr>
          <t>SOURCE: Trends in International Mathematics and Science Study (TIMSS). Students achieving at least Intermediate International Benchmark. Grade 4</t>
        </r>
      </text>
    </comment>
    <comment ref="K74" authorId="0" shapeId="0" xr:uid="{00000000-0006-0000-0500-00005B000000}">
      <text>
        <r>
          <rPr>
            <sz val="10"/>
            <color rgb="FF333333"/>
            <rFont val="Calibri"/>
            <family val="2"/>
          </rPr>
          <t>SOURCE: Multiple Indicator Cluster Survey (MICS6); Children attending grade 2/3; Minimum proficiency level: Foundational numeracy skills. The minimum proficiency level alignment of this assessment is pending and subject to harmonization.</t>
        </r>
      </text>
    </comment>
    <comment ref="D75" authorId="0" shapeId="0" xr:uid="{00000000-0006-0000-0500-00005C000000}">
      <text>
        <r>
          <rPr>
            <sz val="10"/>
            <color rgb="FF333333"/>
            <rFont val="Calibri"/>
            <family val="2"/>
          </rPr>
          <t>SOURCE: Trends in International Mathematics and Science Study (TIMSS). Students achieving at least Intermediate International Benchmark. Grade 4</t>
        </r>
      </text>
    </comment>
    <comment ref="H75" authorId="0" shapeId="0" xr:uid="{00000000-0006-0000-0500-00005D000000}">
      <text>
        <r>
          <rPr>
            <sz val="10"/>
            <color rgb="FF333333"/>
            <rFont val="Calibri"/>
            <family val="2"/>
          </rPr>
          <t>SOURCE: Trends in International Mathematics and Science Study (TIMSS). Students achieving at least Intermediate International Benchmark. Grade 4</t>
        </r>
      </text>
    </comment>
    <comment ref="H76" authorId="0" shapeId="0" xr:uid="{00000000-0006-0000-0500-00005E000000}">
      <text>
        <r>
          <rPr>
            <sz val="10"/>
            <color rgb="FF333333"/>
            <rFont val="Calibri"/>
            <family val="2"/>
          </rPr>
          <t>SOURCE: National Learning Assessment (NLA). Solomon Islands Standardised Tests of Achievement (SISTA). Grade 4. Minimum proficiency level: Level 3</t>
        </r>
      </text>
    </comment>
    <comment ref="G77" authorId="0" shapeId="0" xr:uid="{00000000-0006-0000-0500-00005F000000}">
      <text>
        <r>
          <rPr>
            <sz val="10"/>
            <color rgb="FF333333"/>
            <rFont val="Calibri"/>
            <family val="2"/>
          </rPr>
          <t>SOURCE: CONFEMEN Programme for the Analysis of Education Systems (PASEC). Students achieving at least proficiency Level 2. Grade 2</t>
        </r>
      </text>
    </comment>
    <comment ref="D78" authorId="0" shapeId="0" xr:uid="{00000000-0006-0000-0500-000060000000}">
      <text>
        <r>
          <rPr>
            <sz val="10"/>
            <color rgb="FF333333"/>
            <rFont val="Calibri"/>
            <family val="2"/>
          </rPr>
          <t>SOURCE: Trends in International Mathematics and Science Study (TIMSS). Students achieving at least Intermediate International Benchmark. Grade 4</t>
        </r>
      </text>
    </comment>
    <comment ref="G79" authorId="0" shapeId="0" xr:uid="{00000000-0006-0000-0500-000061000000}">
      <text>
        <r>
          <rPr>
            <sz val="10"/>
            <color rgb="FF333333"/>
            <rFont val="Calibri"/>
            <family val="2"/>
          </rPr>
          <t>SOURCE: CONFEMEN Programme for the Analysis of Education Systems (PASEC). Students achieving at least proficiency Level 2. Grade 2</t>
        </r>
      </text>
    </comment>
    <comment ref="G80" authorId="0" shapeId="0" xr:uid="{00000000-0006-0000-0500-000062000000}">
      <text>
        <r>
          <rPr>
            <sz val="10"/>
            <color rgb="FF333333"/>
            <rFont val="Calibri"/>
            <family val="2"/>
          </rPr>
          <t>SOURCE: CONFEMEN Programme for the Analysis of Education Systems (PASEC). Students achieving at least proficiency Level 2. Grade 2</t>
        </r>
      </text>
    </comment>
    <comment ref="G81" authorId="0" shapeId="0" xr:uid="{00000000-0006-0000-0500-000063000000}">
      <text>
        <r>
          <rPr>
            <sz val="10"/>
            <color rgb="FF333333"/>
            <rFont val="Calibri"/>
            <family val="2"/>
          </rPr>
          <t>SOURCE: CONFEMEN Programme for the Analysis of Education Systems (PASEC). Students achieving at least proficiency Level 2. Grade 2</t>
        </r>
      </text>
    </comment>
    <comment ref="G82" authorId="0" shapeId="0" xr:uid="{00000000-0006-0000-0500-000064000000}">
      <text>
        <r>
          <rPr>
            <sz val="10"/>
            <color rgb="FF333333"/>
            <rFont val="Calibri"/>
            <family val="2"/>
          </rPr>
          <t>SOURCE: CONFEMEN Programme for the Analysis of Education Systems (PASEC). Students achieving at least proficiency Level 2. Grade 2</t>
        </r>
      </text>
    </comment>
    <comment ref="G83" authorId="0" shapeId="0" xr:uid="{00000000-0006-0000-0500-000065000000}">
      <text>
        <r>
          <rPr>
            <sz val="10"/>
            <color rgb="FF333333"/>
            <rFont val="Calibri"/>
            <family val="2"/>
          </rPr>
          <t>SOURCE: CONFEMEN Programme for the Analysis of Education Systems (PASEC). Students achieving at least proficiency Level 2. Grade 2</t>
        </r>
      </text>
    </comment>
    <comment ref="G84" authorId="0" shapeId="0" xr:uid="{00000000-0006-0000-0500-000066000000}">
      <text>
        <r>
          <rPr>
            <sz val="10"/>
            <color rgb="FF333333"/>
            <rFont val="Calibri"/>
            <family val="2"/>
          </rPr>
          <t>SOURCE: CONFEMEN Programme for the Analysis of Education Systems (PASEC). Students achieving at least proficiency Level 2. Grade 2</t>
        </r>
      </text>
    </comment>
    <comment ref="K85" authorId="0" shapeId="0" xr:uid="{00000000-0006-0000-0500-000067000000}">
      <text>
        <r>
          <rPr>
            <sz val="10"/>
            <color rgb="FF333333"/>
            <rFont val="Calibri"/>
            <family val="2"/>
          </rPr>
          <t>SOURCE: Multiple Indicator Cluster Survey (MICS6); Children attending grade 2/3; Minimum proficiency level: Foundational numeracy skills. The minimum proficiency level alignment of this assessment is pending and subject to harmonization.</t>
        </r>
      </text>
    </comment>
    <comment ref="K86" authorId="0" shapeId="0" xr:uid="{00000000-0006-0000-0500-000068000000}">
      <text>
        <r>
          <rPr>
            <sz val="10"/>
            <color rgb="FF333333"/>
            <rFont val="Calibri"/>
            <family val="2"/>
          </rPr>
          <t>SOURCE: Multiple Indicator Cluster Survey (MICS6); Children attending grade 2/3; Minimum proficiency level: Foundational numeracy skills. The minimum proficiency level alignment of this assessment is pending and subject to harmonization.</t>
        </r>
      </text>
    </comment>
    <comment ref="J87" authorId="0" shapeId="0" xr:uid="{00000000-0006-0000-0500-000069000000}">
      <text>
        <r>
          <rPr>
            <sz val="10"/>
            <color rgb="FF333333"/>
            <rFont val="Calibri"/>
            <family val="2"/>
          </rPr>
          <t>SOURCE: Multiple Indicator Cluster Survey (MICS6); Children attending grade 2/3; Minimum proficiency level: Foundational numeracy skills. The minimum proficiency level alignment of this assessment is pending and subject to harmonization.</t>
        </r>
      </text>
    </comment>
    <comment ref="I88" authorId="0" shapeId="0" xr:uid="{00000000-0006-0000-0500-00006A000000}">
      <text>
        <r>
          <rPr>
            <sz val="10"/>
            <color rgb="FF333333"/>
            <rFont val="Calibri"/>
            <family val="2"/>
          </rPr>
          <t>SOURCE: National Learning Assessment (NLA): National Assessment Systems for Monitoring Learner Achievement (NASMLA); Grade 3; Minimum proficiency level: Level 3</t>
        </r>
      </text>
    </comment>
    <comment ref="K88" authorId="0" shapeId="0" xr:uid="{00000000-0006-0000-0500-00006B000000}">
      <text>
        <r>
          <rPr>
            <sz val="10"/>
            <color rgb="FF333333"/>
            <rFont val="Calibri"/>
            <family val="2"/>
          </rPr>
          <t>SOURCE: National Learning Assessment (NLA): National Assessment Systems for Monitoring Learner Achievement (NASMLA); Grade 3; Minimum proficiency level: Level 3</t>
        </r>
      </text>
    </comment>
    <comment ref="K89" authorId="0" shapeId="0" xr:uid="{00000000-0006-0000-0500-00006C000000}">
      <text>
        <r>
          <rPr>
            <sz val="10"/>
            <color rgb="FF333333"/>
            <rFont val="Calibri"/>
            <family val="2"/>
          </rPr>
          <t>SOURCE: Multiple Indicator Cluster Survey (MICS6); Children attending grade 2/3; Minimum proficiency level: Foundational numeracy skills. The minimum proficiency level alignment of this assessment is pending and subject to harmonization.</t>
        </r>
      </text>
    </comment>
    <comment ref="K90" authorId="0" shapeId="0" xr:uid="{00000000-0006-0000-0500-00006D000000}">
      <text>
        <r>
          <rPr>
            <sz val="10"/>
            <color rgb="FF333333"/>
            <rFont val="Calibri"/>
            <family val="2"/>
          </rPr>
          <t>SOURCE: Multiple Indicator Cluster Survey (MICS6); Children attending grade 2/3; Minimum proficiency level: Foundational numeracy skills. The minimum proficiency level alignment of this assessment is pending and subject to harmonization.</t>
        </r>
      </text>
    </comment>
    <comment ref="I91" authorId="0" shapeId="0" xr:uid="{00000000-0006-0000-0500-00006E000000}">
      <text>
        <r>
          <rPr>
            <sz val="10"/>
            <color rgb="FF333333"/>
            <rFont val="Calibri"/>
            <family val="2"/>
          </rPr>
          <t>SOURCE: The People's Action for Learning (PAL) Network. Grade 3</t>
        </r>
      </text>
    </comment>
    <comment ref="G92" authorId="0" shapeId="0" xr:uid="{00000000-0006-0000-0500-00006F000000}">
      <text>
        <r>
          <rPr>
            <sz val="10"/>
            <color rgb="FF333333"/>
            <rFont val="Calibri"/>
            <family val="2"/>
          </rPr>
          <t>SOURCE: CONFEMEN Programme for the Analysis of Education Systems (PASEC). Students achieving at least proficiency Level 2. Grade 2</t>
        </r>
      </text>
    </comment>
    <comment ref="J93" authorId="0" shapeId="0" xr:uid="{00000000-0006-0000-0500-000070000000}">
      <text>
        <r>
          <rPr>
            <sz val="10"/>
            <color rgb="FF333333"/>
            <rFont val="Calibri"/>
            <family val="2"/>
          </rPr>
          <t>SOURCE: National Learning Assessment (NLA) is LEARNigeria. Grade 2 level numeracy (single digit multiplication) is Mathemtatics</t>
        </r>
      </text>
    </comment>
    <comment ref="G94" authorId="0" shapeId="0" xr:uid="{00000000-0006-0000-0500-000071000000}">
      <text>
        <r>
          <rPr>
            <sz val="10"/>
            <color rgb="FF333333"/>
            <rFont val="Calibri"/>
            <family val="2"/>
          </rPr>
          <t>SOURCE: CONFEMEN Programme for the Analysis of Education Systems (PASEC). Students achieving at least proficiency Level 2. Grade 2</t>
        </r>
      </text>
    </comment>
    <comment ref="J95" authorId="0" shapeId="0" xr:uid="{00000000-0006-0000-0500-000072000000}">
      <text>
        <r>
          <rPr>
            <sz val="10"/>
            <color rgb="FF333333"/>
            <rFont val="Calibri"/>
            <family val="2"/>
          </rPr>
          <t>SOURCE: Multiple Indicator Cluster Survey (MICS6); Children attending grade 2/3; Minimum proficiency level: Foundational numeracy skills. The minimum proficiency level alignment of this assessment is pending and subject to harmonization.</t>
        </r>
      </text>
    </comment>
    <comment ref="G96" authorId="0" shapeId="0" xr:uid="{00000000-0006-0000-0500-000073000000}">
      <text>
        <r>
          <rPr>
            <sz val="10"/>
            <color rgb="FF333333"/>
            <rFont val="Calibri"/>
            <family val="2"/>
          </rPr>
          <t>SOURCE: CONFEMEN Programme for the Analysis of Education Systems (PASEC). Students achieving at least proficiency Level 2. Grade 2</t>
        </r>
      </text>
    </comment>
    <comment ref="G97" authorId="0" shapeId="0" xr:uid="{00000000-0006-0000-0500-000074000000}">
      <text>
        <r>
          <rPr>
            <sz val="10"/>
            <color rgb="FF333333"/>
            <rFont val="Calibri"/>
            <family val="2"/>
          </rPr>
          <t>SOURCE: National Learning Assessment (NLA): National Assessment of Progress in Education (NAPE); Grade 3; Minimum proficiency level: Advanced Level</t>
        </r>
      </text>
    </comment>
    <comment ref="H97" authorId="0" shapeId="0" xr:uid="{00000000-0006-0000-0500-000075000000}">
      <text>
        <r>
          <rPr>
            <sz val="10"/>
            <color rgb="FF333333"/>
            <rFont val="Calibri"/>
            <family val="2"/>
          </rPr>
          <t>SOURCE: National Learning Assessment (NLA): National Assessment of Progress in Education (NAPE); Grade 3; Minimum proficiency level: Advance</t>
        </r>
      </text>
    </comment>
    <comment ref="I98" authorId="0" shapeId="0" xr:uid="{00000000-0006-0000-0500-000076000000}">
      <text>
        <r>
          <rPr>
            <sz val="10"/>
            <color rgb="FF333333"/>
            <rFont val="Calibri"/>
            <family val="2"/>
          </rPr>
          <t>SOURCE: The People's Action for Learning (PAL) Network. Grade 3</t>
        </r>
      </text>
    </comment>
    <comment ref="L99" authorId="0" shapeId="0" xr:uid="{00000000-0006-0000-0500-000077000000}">
      <text>
        <r>
          <rPr>
            <sz val="10"/>
            <color rgb="FF333333"/>
            <rFont val="Calibri"/>
            <family val="2"/>
          </rPr>
          <t>SOURCE: Multiple Indicator Cluster Survey (MICS6); Children attending grade 2/3; Minimum proficiency level: Foundational numeracy skills. The minimum proficiency level alignment of this assessment is pending and subject to harmonization.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F11" authorId="0" shapeId="0" xr:uid="{00000000-0006-0000-0600-000001000000}">
      <text>
        <r>
          <rPr>
            <sz val="10"/>
            <color rgb="FF333333"/>
            <rFont val="Calibri"/>
            <family val="2"/>
          </rPr>
          <t>SOURCE: National Learning Assessment (NLA): Monitoring Trends in Educational Growth (MTEG) assessment; Grade 6; Minimum proficiency level: 9</t>
        </r>
      </text>
    </comment>
    <comment ref="H12" authorId="0" shapeId="0" xr:uid="{00000000-0006-0000-0600-000002000000}">
      <text>
        <r>
          <rPr>
            <sz val="10"/>
            <color rgb="FF333333"/>
            <rFont val="Calibri"/>
            <family val="2"/>
          </rPr>
          <t>SOURCE: National Learning Assessment (NLA): National Student Assessment (NSA); Grade 5; Minimum proficiency level: Proficient</t>
        </r>
      </text>
    </comment>
    <comment ref="J12" authorId="0" shapeId="0" xr:uid="{00000000-0006-0000-0600-000003000000}">
      <text>
        <r>
          <rPr>
            <sz val="10"/>
            <color rgb="FF333333"/>
            <rFont val="Calibri"/>
            <family val="2"/>
          </rPr>
          <t>SOURCE: National Learning Assessment (NLA): National Student Assessment (NSA); Grade 5; Minimum proficiency level: Proficient</t>
        </r>
      </text>
    </comment>
    <comment ref="J13" authorId="0" shapeId="0" xr:uid="{00000000-0006-0000-0600-000004000000}">
      <text>
        <r>
          <rPr>
            <sz val="10"/>
            <color rgb="FF333333"/>
            <rFont val="Calibri"/>
            <family val="2"/>
          </rPr>
          <t>SOURCE: National Learning Assessment (NLA): National Achievement Survey; Grade 5; Minimum proficiency level: Proficient</t>
        </r>
      </text>
    </comment>
    <comment ref="D14" authorId="0" shapeId="0" xr:uid="{00000000-0006-0000-0600-000005000000}">
      <text>
        <r>
          <rPr>
            <sz val="10"/>
            <color rgb="FF333333"/>
            <rFont val="Calibri"/>
            <family val="2"/>
          </rPr>
          <t>SOURCE: Trends in International Mathematics and Science Study (TIMSS). Students achieving at least Intermediate International Benchmark. Grade 8</t>
        </r>
      </text>
    </comment>
    <comment ref="H14" authorId="0" shapeId="0" xr:uid="{00000000-0006-0000-0600-000006000000}">
      <text>
        <r>
          <rPr>
            <sz val="10"/>
            <color rgb="FF333333"/>
            <rFont val="Calibri"/>
            <family val="2"/>
          </rPr>
          <t>SOURCE: Trends in International Mathematics and Science Study (TIMSS). Students achieving at least Intermediate International Benchmark. Grade 8</t>
        </r>
      </text>
    </comment>
    <comment ref="G15" authorId="0" shapeId="0" xr:uid="{00000000-0006-0000-0600-000007000000}">
      <text>
        <r>
          <rPr>
            <sz val="10"/>
            <color rgb="FF333333"/>
            <rFont val="Calibri"/>
            <family val="2"/>
          </rPr>
          <t>SOURCE: National Learning Assessment (NLA): National Sample-Based Assessment (NSBA); Grade 4; Minimum proficiency level: Basic level</t>
        </r>
      </text>
    </comment>
    <comment ref="J15" authorId="0" shapeId="0" xr:uid="{00000000-0006-0000-0600-000008000000}">
      <text>
        <r>
          <rPr>
            <sz val="10"/>
            <color rgb="FF333333"/>
            <rFont val="Calibri"/>
            <family val="2"/>
          </rPr>
          <t>SOURCE: National Learning Assessment (NLA): National Sample-Based Assessment (NSBA); Grade 4; Minimum proficiency level: Basic level</t>
        </r>
      </text>
    </comment>
    <comment ref="K16" authorId="0" shapeId="0" xr:uid="{00000000-0006-0000-0600-000009000000}">
      <text>
        <r>
          <rPr>
            <sz val="10"/>
            <color rgb="FF333333"/>
            <rFont val="Calibri"/>
            <family val="2"/>
          </rPr>
          <t>SOURCE: National Assessment of Student Achievement (NASA). Grade 5. MLP = Level 1 Basic</t>
        </r>
      </text>
    </comment>
    <comment ref="I17" authorId="0" shapeId="0" xr:uid="{00000000-0006-0000-0600-00000A000000}">
      <text>
        <r>
          <rPr>
            <sz val="10"/>
            <color rgb="FF333333"/>
            <rFont val="Calibri"/>
            <family val="2"/>
          </rPr>
          <t>SOURCE: The People's Action for Learning (PAL) Network. Grade 5</t>
        </r>
      </text>
    </comment>
    <comment ref="I18" authorId="0" shapeId="0" xr:uid="{00000000-0006-0000-0600-00000B000000}">
      <text>
        <r>
          <rPr>
            <sz val="10"/>
            <color rgb="FF333333"/>
            <rFont val="Calibri"/>
            <family val="2"/>
          </rPr>
          <t>SOURCE: National Student Learning Assessment (NA); Grade 6; Minimum proficiency level: Level 2: Basic</t>
        </r>
      </text>
    </comment>
    <comment ref="G19" authorId="0" shapeId="0" xr:uid="{00000000-0006-0000-0600-00000C000000}">
      <text>
        <r>
          <rPr>
            <sz val="10"/>
            <color rgb="FF333333"/>
            <rFont val="Calibri"/>
            <family val="2"/>
          </rPr>
          <t>SOURCE: National Learning Assessment (NLA): National Assessment; Grade 5; Minimum proficiency level: Level 4</t>
        </r>
      </text>
    </comment>
    <comment ref="D20" authorId="0" shapeId="0" xr:uid="{00000000-0006-0000-0600-00000D000000}">
      <text>
        <r>
          <rPr>
            <sz val="10"/>
            <color rgb="FF333333"/>
            <rFont val="Calibri"/>
            <family val="2"/>
          </rPr>
          <t>SOURCE: Trends in International Mathematics and Science Study (TIMSS). Students achieving at least Intermediate International Benchmark. Grade 8</t>
        </r>
      </text>
    </comment>
    <comment ref="H21" authorId="0" shapeId="0" xr:uid="{00000000-0006-0000-0600-00000E000000}">
      <text>
        <r>
          <rPr>
            <sz val="10"/>
            <color rgb="FF333333"/>
            <rFont val="Calibri"/>
            <family val="2"/>
          </rPr>
          <t>SOURCE: Trends in International Mathematics and Science Study (TIMSS). Students achieving at least Intermediate International Benchmark. Grade 8</t>
        </r>
      </text>
    </comment>
    <comment ref="D22" authorId="0" shapeId="0" xr:uid="{00000000-0006-0000-0600-00000F000000}">
      <text>
        <r>
          <rPr>
            <sz val="10"/>
            <color rgb="FF333333"/>
            <rFont val="Calibri"/>
            <family val="2"/>
          </rPr>
          <t>SOURCE: Trends in International Mathematics and Science Study (TIMSS). Students achieving at least Intermediate International Benchmark. Grade 8</t>
        </r>
      </text>
    </comment>
    <comment ref="H22" authorId="0" shapeId="0" xr:uid="{00000000-0006-0000-0600-000010000000}">
      <text>
        <r>
          <rPr>
            <sz val="10"/>
            <color rgb="FF333333"/>
            <rFont val="Calibri"/>
            <family val="2"/>
          </rPr>
          <t>SOURCE: Trends in International Mathematics and Science Study (TIMSS). Students achieving at least Intermediate International Benchmark. Grade 8</t>
        </r>
      </text>
    </comment>
    <comment ref="H23" authorId="0" shapeId="0" xr:uid="{00000000-0006-0000-0600-000011000000}">
      <text>
        <r>
          <rPr>
            <sz val="10"/>
            <color rgb="FF333333"/>
            <rFont val="Calibri"/>
            <family val="2"/>
          </rPr>
          <t>SOURCE: Trends in International Mathematics and Science Study (TIMSS). Students achieving at least Intermediate International Benchmark. Grade 8</t>
        </r>
      </text>
    </comment>
    <comment ref="D24" authorId="0" shapeId="0" xr:uid="{00000000-0006-0000-0600-000012000000}">
      <text>
        <r>
          <rPr>
            <sz val="10"/>
            <color rgb="FF333333"/>
            <rFont val="Calibri"/>
            <family val="2"/>
          </rPr>
          <t>SOURCE: Trends in International Mathematics and Science Study (TIMSS). Students achieving at least Intermediate International Benchmark. Grade 8</t>
        </r>
      </text>
    </comment>
    <comment ref="H24" authorId="0" shapeId="0" xr:uid="{00000000-0006-0000-0600-000013000000}">
      <text>
        <r>
          <rPr>
            <sz val="10"/>
            <color rgb="FF333333"/>
            <rFont val="Calibri"/>
            <family val="2"/>
          </rPr>
          <t>SOURCE: Trends in International Mathematics and Science Study (TIMSS). Students achieving at least Intermediate International Benchmark. Grade 8</t>
        </r>
      </text>
    </comment>
    <comment ref="D25" authorId="0" shapeId="0" xr:uid="{00000000-0006-0000-0600-000014000000}">
      <text>
        <r>
          <rPr>
            <sz val="10"/>
            <color rgb="FF333333"/>
            <rFont val="Calibri"/>
            <family val="2"/>
          </rPr>
          <t>SOURCE: Trends in International Mathematics and Science Study (TIMSS). Students achieving at least Intermediate International Benchmark. Grade 8</t>
        </r>
      </text>
    </comment>
    <comment ref="H25" authorId="0" shapeId="0" xr:uid="{00000000-0006-0000-0600-000015000000}">
      <text>
        <r>
          <rPr>
            <sz val="10"/>
            <color rgb="FF333333"/>
            <rFont val="Calibri"/>
            <family val="2"/>
          </rPr>
          <t>SOURCE: Trends in International Mathematics and Science Study (TIMSS). Students achieving at least Intermediate International Benchmark. Grade 8</t>
        </r>
      </text>
    </comment>
    <comment ref="D26" authorId="0" shapeId="0" xr:uid="{00000000-0006-0000-0600-000016000000}">
      <text>
        <r>
          <rPr>
            <sz val="10"/>
            <color rgb="FF333333"/>
            <rFont val="Calibri"/>
            <family val="2"/>
          </rPr>
          <t>SOURCE: Trends in International Mathematics and Science Study (TIMSS). Students achieving at least Intermediate International Benchmark. Grade 8</t>
        </r>
      </text>
    </comment>
    <comment ref="H26" authorId="0" shapeId="0" xr:uid="{00000000-0006-0000-0600-000017000000}">
      <text>
        <r>
          <rPr>
            <sz val="10"/>
            <color rgb="FF333333"/>
            <rFont val="Calibri"/>
            <family val="2"/>
          </rPr>
          <t>SOURCE: Trends in International Mathematics and Science Study (TIMSS). Students achieving at least Intermediate International Benchmark. Grade 8</t>
        </r>
      </text>
    </comment>
    <comment ref="D27" authorId="0" shapeId="0" xr:uid="{00000000-0006-0000-0600-000018000000}">
      <text>
        <r>
          <rPr>
            <sz val="10"/>
            <color rgb="FF333333"/>
            <rFont val="Calibri"/>
            <family val="2"/>
          </rPr>
          <t>SOURCE: Trends in International Mathematics and Science Study (TIMSS). Students achieving at least Intermediate International Benchmark. Grade 8</t>
        </r>
      </text>
    </comment>
    <comment ref="H27" authorId="0" shapeId="0" xr:uid="{00000000-0006-0000-0600-000019000000}">
      <text>
        <r>
          <rPr>
            <sz val="10"/>
            <color rgb="FF333333"/>
            <rFont val="Calibri"/>
            <family val="2"/>
          </rPr>
          <t>SOURCE: Trends in International Mathematics and Science Study (TIMSS). Students achieving at least Intermediate International Benchmark. Grade 8</t>
        </r>
      </text>
    </comment>
    <comment ref="D28" authorId="0" shapeId="0" xr:uid="{00000000-0006-0000-0600-00001A000000}">
      <text>
        <r>
          <rPr>
            <sz val="10"/>
            <color rgb="FF333333"/>
            <rFont val="Calibri"/>
            <family val="2"/>
          </rPr>
          <t>SOURCE: Trends in International Mathematics and Science Study (TIMSS). Students achieving at least Intermediate International Benchmark. Grade 8</t>
        </r>
      </text>
    </comment>
    <comment ref="H28" authorId="0" shapeId="0" xr:uid="{00000000-0006-0000-0600-00001B000000}">
      <text>
        <r>
          <rPr>
            <sz val="10"/>
            <color rgb="FF333333"/>
            <rFont val="Calibri"/>
            <family val="2"/>
          </rPr>
          <t>SOURCE: Trends in International Mathematics and Science Study (TIMSS). Students achieving at least Intermediate International Benchmark. Grade 8</t>
        </r>
      </text>
    </comment>
    <comment ref="D29" authorId="0" shapeId="0" xr:uid="{00000000-0006-0000-0600-00001C000000}">
      <text>
        <r>
          <rPr>
            <sz val="10"/>
            <color rgb="FF333333"/>
            <rFont val="Calibri"/>
            <family val="2"/>
          </rPr>
          <t>SOURCE: Trends in International Mathematics and Science Study (TIMSS). Students achieving at least Intermediate International Benchmark. Grade 8</t>
        </r>
      </text>
    </comment>
    <comment ref="H29" authorId="0" shapeId="0" xr:uid="{00000000-0006-0000-0600-00001D000000}">
      <text>
        <r>
          <rPr>
            <sz val="10"/>
            <color rgb="FF333333"/>
            <rFont val="Calibri"/>
            <family val="2"/>
          </rPr>
          <t>SOURCE: Trends in International Mathematics and Science Study (TIMSS). Students achieving at least Intermediate International Benchmark. Grade 8</t>
        </r>
      </text>
    </comment>
    <comment ref="D30" authorId="0" shapeId="0" xr:uid="{00000000-0006-0000-0600-00001E000000}">
      <text>
        <r>
          <rPr>
            <sz val="10"/>
            <color rgb="FF333333"/>
            <rFont val="Calibri"/>
            <family val="2"/>
          </rPr>
          <t>SOURCE: Trends in International Mathematics and Science Study (TIMSS). Students achieving at least Intermediate International Benchmark. Grade 8</t>
        </r>
      </text>
    </comment>
    <comment ref="H30" authorId="0" shapeId="0" xr:uid="{00000000-0006-0000-0600-00001F000000}">
      <text>
        <r>
          <rPr>
            <sz val="10"/>
            <color rgb="FF333333"/>
            <rFont val="Calibri"/>
            <family val="2"/>
          </rPr>
          <t>SOURCE: Trends in International Mathematics and Science Study (TIMSS). Students achieving at least Intermediate International Benchmark. Grade 8</t>
        </r>
      </text>
    </comment>
    <comment ref="F31" authorId="0" shapeId="0" xr:uid="{00000000-0006-0000-0600-000020000000}">
      <text>
        <r>
          <rPr>
            <sz val="10"/>
            <color rgb="FF333333"/>
            <rFont val="Calibri"/>
            <family val="2"/>
          </rPr>
          <t>SOURCE: Laboratorio Latinoamericano de Evaluación de la Calidad de la Educación (LLECE). Students achieving at least proficiency Level 3. Grade 6</t>
        </r>
      </text>
    </comment>
    <comment ref="F32" authorId="0" shapeId="0" xr:uid="{00000000-0006-0000-0600-000021000000}">
      <text>
        <r>
          <rPr>
            <sz val="10"/>
            <color rgb="FF333333"/>
            <rFont val="Calibri"/>
            <family val="2"/>
          </rPr>
          <t>SOURCE: Laboratorio Latinoamericano de Evaluación de la Calidad de la Educación (LLECE). Students achieving at least proficiency Level 3. Grade 6</t>
        </r>
      </text>
    </comment>
    <comment ref="F33" authorId="0" shapeId="0" xr:uid="{00000000-0006-0000-0600-000022000000}">
      <text>
        <r>
          <rPr>
            <sz val="10"/>
            <color rgb="FF333333"/>
            <rFont val="Calibri"/>
            <family val="2"/>
          </rPr>
          <t>SOURCE: Laboratorio Latinoamericano de Evaluación de la Calidad de la Educación (LLECE). Students achieving at least proficiency Level 3. Grade 6</t>
        </r>
      </text>
    </comment>
    <comment ref="F34" authorId="0" shapeId="0" xr:uid="{00000000-0006-0000-0600-000023000000}">
      <text>
        <r>
          <rPr>
            <sz val="10"/>
            <color rgb="FF333333"/>
            <rFont val="Calibri"/>
            <family val="2"/>
          </rPr>
          <t>SOURCE: Laboratorio Latinoamericano de Evaluación de la Calidad de la Educación (LLECE). Students achieving at least proficiency Level 3. Grade 6</t>
        </r>
      </text>
    </comment>
    <comment ref="F35" authorId="0" shapeId="0" xr:uid="{00000000-0006-0000-0600-000024000000}">
      <text>
        <r>
          <rPr>
            <sz val="10"/>
            <color rgb="FF333333"/>
            <rFont val="Calibri"/>
            <family val="2"/>
          </rPr>
          <t>SOURCE: Laboratorio Latinoamericano de Evaluación de la Calidad de la Educación (LLECE). Students achieving at least proficiency Level 3. Grade 6</t>
        </r>
      </text>
    </comment>
    <comment ref="L36" authorId="0" shapeId="0" xr:uid="{00000000-0006-0000-0600-000025000000}">
      <text>
        <r>
          <rPr>
            <sz val="10"/>
            <color rgb="FF333333"/>
            <rFont val="Calibri"/>
            <family val="2"/>
          </rPr>
          <t>SOURCE: National Learning Assessment (NLA). Grade 6</t>
        </r>
      </text>
    </comment>
    <comment ref="F37" authorId="0" shapeId="0" xr:uid="{00000000-0006-0000-0600-000026000000}">
      <text>
        <r>
          <rPr>
            <sz val="10"/>
            <color rgb="FF333333"/>
            <rFont val="Calibri"/>
            <family val="2"/>
          </rPr>
          <t>SOURCE: Laboratorio Latinoamericano de Evaluación de la Calidad de la Educación (LLECE). Students achieving at least proficiency Level 3. Grade 6</t>
        </r>
      </text>
    </comment>
    <comment ref="F38" authorId="0" shapeId="0" xr:uid="{00000000-0006-0000-0600-000027000000}">
      <text>
        <r>
          <rPr>
            <sz val="10"/>
            <color rgb="FF333333"/>
            <rFont val="Calibri"/>
            <family val="2"/>
          </rPr>
          <t>SOURCE: Laboratorio Latinoamericano de Evaluación de la Calidad de la Educación (LLECE). Students achieving at least proficiency Level 3. Grade 6</t>
        </r>
      </text>
    </comment>
    <comment ref="F39" authorId="0" shapeId="0" xr:uid="{00000000-0006-0000-0600-000028000000}">
      <text>
        <r>
          <rPr>
            <sz val="10"/>
            <color rgb="FF333333"/>
            <rFont val="Calibri"/>
            <family val="2"/>
          </rPr>
          <t>SOURCE: Laboratorio Latinoamericano de Evaluación de la Calidad de la Educación (LLECE). Students achieving at least proficiency Level 3. Grade 6</t>
        </r>
      </text>
    </comment>
    <comment ref="F40" authorId="0" shapeId="0" xr:uid="{00000000-0006-0000-0600-000029000000}">
      <text>
        <r>
          <rPr>
            <sz val="10"/>
            <color rgb="FF333333"/>
            <rFont val="Calibri"/>
            <family val="2"/>
          </rPr>
          <t>SOURCE: Laboratorio Latinoamericano de Evaluación de la Calidad de la Educación (LLECE). Students achieving at least proficiency Level 3. Grade 6</t>
        </r>
      </text>
    </comment>
    <comment ref="F41" authorId="0" shapeId="0" xr:uid="{00000000-0006-0000-0600-00002A000000}">
      <text>
        <r>
          <rPr>
            <sz val="10"/>
            <color rgb="FF333333"/>
            <rFont val="Calibri"/>
            <family val="2"/>
          </rPr>
          <t>SOURCE: Laboratorio Latinoamericano de Evaluación de la Calidad de la Educación (LLECE). Students achieving at least proficiency Level 3. Grade 6</t>
        </r>
      </text>
    </comment>
    <comment ref="F42" authorId="0" shapeId="0" xr:uid="{00000000-0006-0000-0600-00002B000000}">
      <text>
        <r>
          <rPr>
            <sz val="10"/>
            <color rgb="FF333333"/>
            <rFont val="Calibri"/>
            <family val="2"/>
          </rPr>
          <t>SOURCE: Laboratorio Latinoamericano de Evaluación de la Calidad de la Educación (LLECE). Students achieving at least proficiency Level 3. Grade 6</t>
        </r>
      </text>
    </comment>
    <comment ref="F43" authorId="0" shapeId="0" xr:uid="{00000000-0006-0000-0600-00002C000000}">
      <text>
        <r>
          <rPr>
            <sz val="10"/>
            <color rgb="FF333333"/>
            <rFont val="Calibri"/>
            <family val="2"/>
          </rPr>
          <t>SOURCE: Laboratorio Latinoamericano de Evaluación de la Calidad de la Educación (LLECE). Students achieving at least proficiency Level 3. Grade 6</t>
        </r>
      </text>
    </comment>
    <comment ref="F44" authorId="0" shapeId="0" xr:uid="{00000000-0006-0000-0600-00002D000000}">
      <text>
        <r>
          <rPr>
            <sz val="10"/>
            <color rgb="FF333333"/>
            <rFont val="Calibri"/>
            <family val="2"/>
          </rPr>
          <t>SOURCE: Laboratorio Latinoamericano de Evaluación de la Calidad de la Educación (LLECE). Students achieving at least proficiency Level 3. Grade 6</t>
        </r>
      </text>
    </comment>
    <comment ref="F45" authorId="0" shapeId="0" xr:uid="{00000000-0006-0000-0600-00002E000000}">
      <text>
        <r>
          <rPr>
            <sz val="10"/>
            <color rgb="FF333333"/>
            <rFont val="Calibri"/>
            <family val="2"/>
          </rPr>
          <t>SOURCE: Laboratorio Latinoamericano de Evaluación de la Calidad de la Educación (LLECE). Students achieving at least proficiency Level 3. Grade 6</t>
        </r>
      </text>
    </comment>
    <comment ref="F46" authorId="0" shapeId="0" xr:uid="{00000000-0006-0000-0600-00002F000000}">
      <text>
        <r>
          <rPr>
            <sz val="10"/>
            <color rgb="FF333333"/>
            <rFont val="Calibri"/>
            <family val="2"/>
          </rPr>
          <t>SOURCE: Laboratorio Latinoamericano de Evaluación de la Calidad de la Educación (LLECE). Students achieving at least proficiency Level 3. Grade 6</t>
        </r>
      </text>
    </comment>
    <comment ref="D47" authorId="0" shapeId="0" xr:uid="{00000000-0006-0000-0600-000030000000}">
      <text>
        <r>
          <rPr>
            <sz val="10"/>
            <color rgb="FF333333"/>
            <rFont val="Calibri"/>
            <family val="2"/>
          </rPr>
          <t>SOURCE: Trends in International Mathematics and Science Study (TIMSS). Students achieving at least Intermediate International Benchmark. Grade 8</t>
        </r>
      </text>
    </comment>
    <comment ref="H47" authorId="0" shapeId="0" xr:uid="{00000000-0006-0000-0600-000031000000}">
      <text>
        <r>
          <rPr>
            <sz val="10"/>
            <color rgb="FF333333"/>
            <rFont val="Calibri"/>
            <family val="2"/>
          </rPr>
          <t>SOURCE: Trends in International Mathematics and Science Study (TIMSS). Students achieving at least Intermediate International Benchmark. Grade 8</t>
        </r>
      </text>
    </comment>
    <comment ref="D48" authorId="0" shapeId="0" xr:uid="{00000000-0006-0000-0600-000032000000}">
      <text>
        <r>
          <rPr>
            <sz val="10"/>
            <color rgb="FF333333"/>
            <rFont val="Calibri"/>
            <family val="2"/>
          </rPr>
          <t>SOURCE: Trends in International Mathematics and Science Study (TIMSS). Students achieving at least Intermediate International Benchmark. Grade 8</t>
        </r>
      </text>
    </comment>
    <comment ref="D49" authorId="0" shapeId="0" xr:uid="{00000000-0006-0000-0600-000033000000}">
      <text>
        <r>
          <rPr>
            <sz val="10"/>
            <color rgb="FF333333"/>
            <rFont val="Calibri"/>
            <family val="2"/>
          </rPr>
          <t>SOURCE: Trends in International Mathematics and Science Study (TIMSS). Students achieving at least Intermediate International Benchmark. Grade 8</t>
        </r>
      </text>
    </comment>
    <comment ref="H49" authorId="0" shapeId="0" xr:uid="{00000000-0006-0000-0600-000034000000}">
      <text>
        <r>
          <rPr>
            <sz val="10"/>
            <color rgb="FF333333"/>
            <rFont val="Calibri"/>
            <family val="2"/>
          </rPr>
          <t>SOURCE: Trends in International Mathematics and Science Study (TIMSS). Students achieving at least Intermediate International Benchmark. Grade 8</t>
        </r>
      </text>
    </comment>
    <comment ref="D50" authorId="0" shapeId="0" xr:uid="{00000000-0006-0000-0600-000035000000}">
      <text>
        <r>
          <rPr>
            <sz val="10"/>
            <color rgb="FF333333"/>
            <rFont val="Calibri"/>
            <family val="2"/>
          </rPr>
          <t>SOURCE: Trends in International Mathematics and Science Study (TIMSS). Students achieving at least Intermediate International Benchmark. Grade 8</t>
        </r>
      </text>
    </comment>
    <comment ref="H50" authorId="0" shapeId="0" xr:uid="{00000000-0006-0000-0600-000036000000}">
      <text>
        <r>
          <rPr>
            <sz val="10"/>
            <color rgb="FF333333"/>
            <rFont val="Calibri"/>
            <family val="2"/>
          </rPr>
          <t>SOURCE: Trends in International Mathematics and Science Study (TIMSS). Students achieving at least Intermediate International Benchmark. Grade 8</t>
        </r>
      </text>
    </comment>
    <comment ref="H51" authorId="0" shapeId="0" xr:uid="{00000000-0006-0000-0600-000037000000}">
      <text>
        <r>
          <rPr>
            <sz val="10"/>
            <color rgb="FF333333"/>
            <rFont val="Calibri"/>
            <family val="2"/>
          </rPr>
          <t>SOURCE: National Learning Assessment (NLA). Solomon Islands Standardised Tests of Achievement (SISTA). Grade 6. Minimum proficiency level: Level 4</t>
        </r>
      </text>
    </comment>
    <comment ref="G52" authorId="0" shapeId="0" xr:uid="{00000000-0006-0000-0600-000038000000}">
      <text>
        <r>
          <rPr>
            <sz val="10"/>
            <color rgb="FF333333"/>
            <rFont val="Calibri"/>
            <family val="2"/>
          </rPr>
          <t>SOURCE: CONFEMEN Programme for the Analysis of Education Systems (PASEC). Students achieving at least proficiency Level 3. Grade 6</t>
        </r>
      </text>
    </comment>
    <comment ref="F53" authorId="0" shapeId="0" xr:uid="{00000000-0006-0000-0600-000039000000}">
      <text>
        <r>
          <rPr>
            <sz val="10"/>
            <color rgb="FF333333"/>
            <rFont val="Calibri"/>
            <family val="2"/>
          </rPr>
          <t>SOURCE: Southern and Eastern Africa Consortium for Monitoring Educational Quality (SACMEQ). Students achieving at least proficiency Level 5. SACMEQ over TIMSS was chosen by the UIS.Grade 6</t>
        </r>
      </text>
    </comment>
    <comment ref="G54" authorId="0" shapeId="0" xr:uid="{00000000-0006-0000-0600-00003A000000}">
      <text>
        <r>
          <rPr>
            <sz val="10"/>
            <color rgb="FF333333"/>
            <rFont val="Calibri"/>
            <family val="2"/>
          </rPr>
          <t>SOURCE: CONFEMEN Programme for the Analysis of Education Systems (PASEC). Students achieving at least proficiency Level 3. Grade 6</t>
        </r>
      </text>
    </comment>
    <comment ref="G55" authorId="0" shapeId="0" xr:uid="{00000000-0006-0000-0600-00003B000000}">
      <text>
        <r>
          <rPr>
            <sz val="10"/>
            <color rgb="FF333333"/>
            <rFont val="Calibri"/>
            <family val="2"/>
          </rPr>
          <t>SOURCE: CONFEMEN Programme for the Analysis of Education Systems (PASEC). Students achieving at least proficiency Level 3. Grade 6</t>
        </r>
      </text>
    </comment>
    <comment ref="G56" authorId="0" shapeId="0" xr:uid="{00000000-0006-0000-0600-00003C000000}">
      <text>
        <r>
          <rPr>
            <sz val="10"/>
            <color rgb="FF333333"/>
            <rFont val="Calibri"/>
            <family val="2"/>
          </rPr>
          <t>SOURCE: CONFEMEN Programme for the Analysis of Education Systems (PASEC). Students achieving at least proficiency Level 3. Grade 6</t>
        </r>
      </text>
    </comment>
    <comment ref="G57" authorId="0" shapeId="0" xr:uid="{00000000-0006-0000-0600-00003D000000}">
      <text>
        <r>
          <rPr>
            <sz val="10"/>
            <color rgb="FF333333"/>
            <rFont val="Calibri"/>
            <family val="2"/>
          </rPr>
          <t>SOURCE: CONFEMEN Programme for the Analysis of Education Systems (PASEC). Students achieving at least proficiency Level 3. Grade 6</t>
        </r>
      </text>
    </comment>
    <comment ref="G58" authorId="0" shapeId="0" xr:uid="{00000000-0006-0000-0600-00003E000000}">
      <text>
        <r>
          <rPr>
            <sz val="10"/>
            <color rgb="FF333333"/>
            <rFont val="Calibri"/>
            <family val="2"/>
          </rPr>
          <t>SOURCE: CONFEMEN Programme for the Analysis of Education Systems (PASEC). Students achieving at least proficiency Level 3. Grade 6</t>
        </r>
      </text>
    </comment>
    <comment ref="G59" authorId="0" shapeId="0" xr:uid="{00000000-0006-0000-0600-00003F000000}">
      <text>
        <r>
          <rPr>
            <sz val="10"/>
            <color rgb="FF333333"/>
            <rFont val="Calibri"/>
            <family val="2"/>
          </rPr>
          <t>SOURCE: CONFEMEN Programme for the Analysis of Education Systems (PASEC). Students achieving at least proficiency Level 3. Grade 6</t>
        </r>
      </text>
    </comment>
    <comment ref="G60" authorId="0" shapeId="0" xr:uid="{00000000-0006-0000-0600-000040000000}">
      <text>
        <r>
          <rPr>
            <sz val="10"/>
            <color rgb="FF333333"/>
            <rFont val="Calibri"/>
            <family val="2"/>
          </rPr>
          <t>SOURCE: CONFEMEN Programme for the Analysis of Education Systems (PASEC). Students achieving at least proficiency Level 3. Grade 6</t>
        </r>
      </text>
    </comment>
    <comment ref="I61" authorId="0" shapeId="0" xr:uid="{00000000-0006-0000-0600-000041000000}">
      <text>
        <r>
          <rPr>
            <sz val="10"/>
            <color rgb="FF333333"/>
            <rFont val="Calibri"/>
            <family val="2"/>
          </rPr>
          <t>SOURCE: The People's Action for Learning (PAL) Network. Grade 5</t>
        </r>
      </text>
    </comment>
    <comment ref="F62" authorId="0" shapeId="0" xr:uid="{00000000-0006-0000-0600-000042000000}">
      <text>
        <r>
          <rPr>
            <sz val="10"/>
            <color rgb="FF333333"/>
            <rFont val="Calibri"/>
            <family val="2"/>
          </rPr>
          <t>SOURCE: Southern and Eastern Africa Consortium for Monitoring Educational Quality (SACMEQ). Students achieving at least proficiency Level 5. Grade 6</t>
        </r>
      </text>
    </comment>
    <comment ref="F63" authorId="0" shapeId="0" xr:uid="{00000000-0006-0000-0600-000043000000}">
      <text>
        <r>
          <rPr>
            <sz val="10"/>
            <color rgb="FF333333"/>
            <rFont val="Calibri"/>
            <family val="2"/>
          </rPr>
          <t>SOURCE: Southern and Eastern Africa Consortium for Monitoring Educational Quality (SACMEQ). Students achieving at least proficiency Level 5. Grade 6</t>
        </r>
      </text>
    </comment>
    <comment ref="G64" authorId="0" shapeId="0" xr:uid="{00000000-0006-0000-0600-000044000000}">
      <text>
        <r>
          <rPr>
            <sz val="10"/>
            <color rgb="FF333333"/>
            <rFont val="Calibri"/>
            <family val="2"/>
          </rPr>
          <t>SOURCE: CONFEMEN Programme for the Analysis of Education Systems (PASEC). Students achieving at least proficiency Level 3. Grade 6</t>
        </r>
      </text>
    </comment>
    <comment ref="G65" authorId="0" shapeId="0" xr:uid="{00000000-0006-0000-0600-000045000000}">
      <text>
        <r>
          <rPr>
            <sz val="10"/>
            <color rgb="FF333333"/>
            <rFont val="Calibri"/>
            <family val="2"/>
          </rPr>
          <t>SOURCE: CONFEMEN Programme for the Analysis of Education Systems (PASEC). Students achieving at least proficiency Level 3. Grade 6</t>
        </r>
      </text>
    </comment>
    <comment ref="F66" authorId="0" shapeId="0" xr:uid="{00000000-0006-0000-0600-000046000000}">
      <text>
        <r>
          <rPr>
            <sz val="10"/>
            <color rgb="FF333333"/>
            <rFont val="Calibri"/>
            <family val="2"/>
          </rPr>
          <t>SOURCE: Southern and Eastern Africa Consortium for Monitoring Educational Quality (SACMEQ). Students achieving at least proficiency Level 5. SACMEQ over TIMSS was chosen by the UIS.Grade 6</t>
        </r>
      </text>
    </comment>
    <comment ref="G67" authorId="0" shapeId="0" xr:uid="{00000000-0006-0000-0600-000047000000}">
      <text>
        <r>
          <rPr>
            <sz val="10"/>
            <color rgb="FF333333"/>
            <rFont val="Calibri"/>
            <family val="2"/>
          </rPr>
          <t>SOURCE: CONFEMEN Programme for the Analysis of Education Systems (PASEC). Students achieving at least proficiency Level 3. Grade 6</t>
        </r>
      </text>
    </comment>
    <comment ref="H68" authorId="0" shapeId="0" xr:uid="{00000000-0006-0000-0600-000048000000}">
      <text>
        <r>
          <rPr>
            <sz val="10"/>
            <color rgb="FF333333"/>
            <rFont val="Calibri"/>
            <family val="2"/>
          </rPr>
          <t>SOURCE: National Learning Assessment (NLA): National Assessment of Progress in Education (NAPE); Grade 6; Minimum proficiency level: Adequate level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F11" authorId="0" shapeId="0" xr:uid="{00000000-0006-0000-0700-000001000000}">
      <text>
        <r>
          <rPr>
            <sz val="10"/>
            <color rgb="FF333333"/>
            <rFont val="Calibri"/>
            <family val="2"/>
          </rPr>
          <t>SOURCE: National Learning Assessment (NLA): Learning Assessment of Secondary Institutions (LASI); Grade 8; Minimum proficiency level: Band 4</t>
        </r>
      </text>
    </comment>
    <comment ref="H11" authorId="0" shapeId="0" xr:uid="{00000000-0006-0000-0700-000002000000}">
      <text>
        <r>
          <rPr>
            <sz val="10"/>
            <color rgb="FF333333"/>
            <rFont val="Calibri"/>
            <family val="2"/>
          </rPr>
          <t>SOURCE: National Learning Assessment (NLA): Learning Assessment of Secondary Institutions (LASI); Grade 8; Minimum proficiency level: Band 4</t>
        </r>
      </text>
    </comment>
    <comment ref="J12" authorId="0" shapeId="0" xr:uid="{00000000-0006-0000-0700-000003000000}">
      <text>
        <r>
          <rPr>
            <sz val="10"/>
            <color rgb="FF333333"/>
            <rFont val="Calibri"/>
            <family val="2"/>
          </rPr>
          <t>SOURCE: National Learning Assessment (NLA): National Achievement Survey; Grade 8; Minimum proficiency level: Proficient</t>
        </r>
      </text>
    </comment>
    <comment ref="D13" authorId="0" shapeId="0" xr:uid="{00000000-0006-0000-0700-000004000000}">
      <text>
        <r>
          <rPr>
            <sz val="10"/>
            <color rgb="FF333333"/>
            <rFont val="Calibri"/>
            <family val="2"/>
          </rPr>
          <t>SOURCE: Trends in International Mathematics and Science Study (TIMSS). Students achieving at least Intermediate International Benchmark. Grade 8</t>
        </r>
      </text>
    </comment>
    <comment ref="H13" authorId="0" shapeId="0" xr:uid="{00000000-0006-0000-0700-000005000000}">
      <text>
        <r>
          <rPr>
            <sz val="10"/>
            <color rgb="FF333333"/>
            <rFont val="Calibri"/>
            <family val="2"/>
          </rPr>
          <t>SOURCE: Trends in International Mathematics and Science Study (TIMSS). Students achieving at least Intermediate International Benchmark. Grade 8</t>
        </r>
      </text>
    </comment>
    <comment ref="E14" authorId="0" shapeId="0" xr:uid="{00000000-0006-0000-0700-000006000000}">
      <text>
        <r>
          <rPr>
            <sz val="10"/>
            <color rgb="FF333333"/>
            <rFont val="Calibri"/>
            <family val="2"/>
          </rPr>
          <t>SOURCE: Programme for International Student Assessment (PISA). Students achieving at least proficiency Level 2. Modal grade for PISA: http://dx.doi.org/10.1787/888934038799</t>
        </r>
      </text>
    </comment>
    <comment ref="K14" authorId="0" shapeId="0" xr:uid="{00000000-0006-0000-0700-000007000000}">
      <text>
        <r>
          <rPr>
            <sz val="10"/>
            <color rgb="FF333333"/>
            <rFont val="Calibri"/>
            <family val="2"/>
          </rPr>
          <t>SOURCE: Programme for International Student Assessment (PISA). Students achieving at least proficiency Level 2. Modal grade for PISA: http://dx.doi.org/10.1787/888934038799</t>
        </r>
      </text>
    </comment>
    <comment ref="J15" authorId="0" shapeId="0" xr:uid="{00000000-0006-0000-0700-000008000000}">
      <text>
        <r>
          <rPr>
            <sz val="10"/>
            <color rgb="FF333333"/>
            <rFont val="Calibri"/>
            <family val="2"/>
          </rPr>
          <t>SOURCE: National Learning Assessment (NLA): National Sample-Based Assessment (NSBA); Grade 8; Minimum proficiency level: Basic level</t>
        </r>
      </text>
    </comment>
    <comment ref="J16" authorId="0" shapeId="0" xr:uid="{00000000-0006-0000-0700-000009000000}">
      <text>
        <r>
          <rPr>
            <sz val="10"/>
            <color rgb="FF333333"/>
            <rFont val="Calibri"/>
            <family val="2"/>
          </rPr>
          <t>SOURCE: National Assessment of Student Achievement (NASA). Grade 8. MLP = Level 2 Basic</t>
        </r>
      </text>
    </comment>
    <comment ref="I17" authorId="0" shapeId="0" xr:uid="{00000000-0006-0000-0700-00000A000000}">
      <text>
        <r>
          <rPr>
            <sz val="10"/>
            <color rgb="FF333333"/>
            <rFont val="Calibri"/>
            <family val="2"/>
          </rPr>
          <t>SOURCE: National Assessment Programme by National Education Research and Evaluation Centre (NEREC). Percentage of students obtained 50 or more than 50 marks. GRADE 8. The minimum proficiency level alignment of this assessment is pending and subject to harmonization.</t>
        </r>
      </text>
    </comment>
    <comment ref="K18" authorId="0" shapeId="0" xr:uid="{00000000-0006-0000-0700-00000B000000}">
      <text>
        <r>
          <rPr>
            <sz val="10"/>
            <color rgb="FF333333"/>
            <rFont val="Calibri"/>
            <family val="2"/>
          </rPr>
          <t>SOURCE: Programme for International Student Assessment (PISA). Students achieving at least proficiency Level 2. Modal grade for PISA: http://dx.doi.org/10.1787/888934038799</t>
        </r>
      </text>
    </comment>
    <comment ref="H19" authorId="0" shapeId="0" xr:uid="{00000000-0006-0000-0700-00000C000000}">
      <text>
        <r>
          <rPr>
            <sz val="10"/>
            <color rgb="FF333333"/>
            <rFont val="Calibri"/>
            <family val="2"/>
          </rPr>
          <t>SOURCE: Programme for International Student Assessment (PISA) for Development. Students achieving at least proficiency Level 2. Modal grade for PISA: http://dx.doi.org/10.1787/888934038799</t>
        </r>
      </text>
    </comment>
    <comment ref="H20" authorId="0" shapeId="0" xr:uid="{00000000-0006-0000-0700-00000D000000}">
      <text>
        <r>
          <rPr>
            <sz val="10"/>
            <color rgb="FF333333"/>
            <rFont val="Calibri"/>
            <family val="2"/>
          </rPr>
          <t>SOURCE: National Learning Assessment (NLA): Chinese National Compulsory Education Quality Assessment; Grade 8 (-1); Minimum proficiency level: Moderate</t>
        </r>
      </text>
    </comment>
    <comment ref="E21" authorId="0" shapeId="0" xr:uid="{00000000-0006-0000-0700-00000E000000}">
      <text>
        <r>
          <rPr>
            <sz val="10"/>
            <color rgb="FF333333"/>
            <rFont val="Calibri"/>
            <family val="2"/>
          </rPr>
          <t>SOURCE: Programme for International Student Assessment (PISA). Students achieving at least proficiency Level 2. Modal grade for PISA: http://dx.doi.org/10.1787/888934038799</t>
        </r>
      </text>
    </comment>
    <comment ref="H21" authorId="0" shapeId="0" xr:uid="{00000000-0006-0000-0700-00000F000000}">
      <text>
        <r>
          <rPr>
            <sz val="10"/>
            <color rgb="FF333333"/>
            <rFont val="Calibri"/>
            <family val="2"/>
          </rPr>
          <t>SOURCE: Programme for International Student Assessment (PISA). Students achieving at least proficiency Level 2. Modal grade for PISA: http://dx.doi.org/10.1787/888934038799</t>
        </r>
      </text>
    </comment>
    <comment ref="K21" authorId="0" shapeId="0" xr:uid="{00000000-0006-0000-0700-000010000000}">
      <text>
        <r>
          <rPr>
            <sz val="10"/>
            <color rgb="FF333333"/>
            <rFont val="Calibri"/>
            <family val="2"/>
          </rPr>
          <t>SOURCE: Programme for International Student Assessment (PISA). Students achieving at least proficiency Level 2. Modal grade for PISA: http://dx.doi.org/10.1787/888934038799</t>
        </r>
      </text>
    </comment>
    <comment ref="E22" authorId="0" shapeId="0" xr:uid="{00000000-0006-0000-0700-000011000000}">
      <text>
        <r>
          <rPr>
            <sz val="10"/>
            <color rgb="FF333333"/>
            <rFont val="Calibri"/>
            <family val="2"/>
          </rPr>
          <t>SOURCE: Programme for International Student Assessment (PISA). Students achieving at least proficiency Level 2. Modal grade for PISA: http://dx.doi.org/10.1787/888934038799</t>
        </r>
      </text>
    </comment>
    <comment ref="K22" authorId="0" shapeId="0" xr:uid="{00000000-0006-0000-0700-000012000000}">
      <text>
        <r>
          <rPr>
            <sz val="10"/>
            <color rgb="FF333333"/>
            <rFont val="Calibri"/>
            <family val="2"/>
          </rPr>
          <t>SOURCE: Programme for International Student Assessment (PISA). Students achieving at least proficiency Level 2. Modal grade for PISA: http://dx.doi.org/10.1787/888934038799</t>
        </r>
      </text>
    </comment>
    <comment ref="E23" authorId="0" shapeId="0" xr:uid="{00000000-0006-0000-0700-000013000000}">
      <text>
        <r>
          <rPr>
            <sz val="10"/>
            <color rgb="FF333333"/>
            <rFont val="Calibri"/>
            <family val="2"/>
          </rPr>
          <t>SOURCE: Programme for International Student Assessment (PISA). Students achieving at least proficiency Level 2. Modal grade for PISA: http://dx.doi.org/10.1787/888934038799</t>
        </r>
      </text>
    </comment>
    <comment ref="H23" authorId="0" shapeId="0" xr:uid="{00000000-0006-0000-0700-000014000000}">
      <text>
        <r>
          <rPr>
            <sz val="10"/>
            <color rgb="FF333333"/>
            <rFont val="Calibri"/>
            <family val="2"/>
          </rPr>
          <t>SOURCE: Programme for International Student Assessment (PISA). Students achieving at least proficiency Level 2. Modal grade for PISA: http://dx.doi.org/10.1787/888934038799</t>
        </r>
      </text>
    </comment>
    <comment ref="K23" authorId="0" shapeId="0" xr:uid="{00000000-0006-0000-0700-000015000000}">
      <text>
        <r>
          <rPr>
            <sz val="10"/>
            <color rgb="FF333333"/>
            <rFont val="Calibri"/>
            <family val="2"/>
          </rPr>
          <t>SOURCE: Programme for International Student Assessment (PISA). Students achieving at least proficiency Level 2. Modal grade for PISA: http://dx.doi.org/10.1787/888934038799</t>
        </r>
      </text>
    </comment>
    <comment ref="E24" authorId="0" shapeId="0" xr:uid="{00000000-0006-0000-0700-000016000000}">
      <text>
        <r>
          <rPr>
            <sz val="10"/>
            <color rgb="FF333333"/>
            <rFont val="Calibri"/>
            <family val="2"/>
          </rPr>
          <t>SOURCE: Programme for International Student Assessment (PISA). Students achieving at least proficiency Level 2. Modal grade for PISA: http://dx.doi.org/10.1787/888934038799</t>
        </r>
      </text>
    </comment>
    <comment ref="K24" authorId="0" shapeId="0" xr:uid="{00000000-0006-0000-0700-000017000000}">
      <text>
        <r>
          <rPr>
            <sz val="10"/>
            <color rgb="FF333333"/>
            <rFont val="Calibri"/>
            <family val="2"/>
          </rPr>
          <t>SOURCE: Programme for International Student Assessment (PISA). Students achieving at least proficiency Level 2. Modal grade for PISA: http://dx.doi.org/10.1787/888934038799</t>
        </r>
      </text>
    </comment>
    <comment ref="E25" authorId="0" shapeId="0" xr:uid="{00000000-0006-0000-0700-000018000000}">
      <text>
        <r>
          <rPr>
            <sz val="10"/>
            <color rgb="FF333333"/>
            <rFont val="Calibri"/>
            <family val="2"/>
          </rPr>
          <t>SOURCE: Programme for International Student Assessment (PISA). Students achieving at least proficiency Level 2. Modal grade for PISA: http://dx.doi.org/10.1787/888934038799</t>
        </r>
      </text>
    </comment>
    <comment ref="H25" authorId="0" shapeId="0" xr:uid="{00000000-0006-0000-0700-000019000000}">
      <text>
        <r>
          <rPr>
            <sz val="10"/>
            <color rgb="FF333333"/>
            <rFont val="Calibri"/>
            <family val="2"/>
          </rPr>
          <t>SOURCE: Programme for International Student Assessment (PISA). Students achieving at least proficiency Level 2. Modal grade for PISA: http://dx.doi.org/10.1787/888934038799</t>
        </r>
      </text>
    </comment>
    <comment ref="K25" authorId="0" shapeId="0" xr:uid="{00000000-0006-0000-0700-00001A000000}">
      <text>
        <r>
          <rPr>
            <sz val="10"/>
            <color rgb="FF333333"/>
            <rFont val="Calibri"/>
            <family val="2"/>
          </rPr>
          <t>SOURCE: Programme for International Student Assessment (PISA). Students achieving at least proficiency Level 2. Modal grade for PISA: http://dx.doi.org/10.1787/888934038799</t>
        </r>
      </text>
    </comment>
    <comment ref="D26" authorId="0" shapeId="0" xr:uid="{00000000-0006-0000-0700-00001B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H26" authorId="0" shapeId="0" xr:uid="{00000000-0006-0000-0700-00001C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E27" authorId="0" shapeId="0" xr:uid="{00000000-0006-0000-0700-00001D000000}">
      <text>
        <r>
          <rPr>
            <sz val="10"/>
            <color rgb="FF333333"/>
            <rFont val="Calibri"/>
            <family val="2"/>
          </rPr>
          <t>SOURCE: Programme for International Student Assessment (PISA). Students achieving at least proficiency Level 2. Modal grade for PISA: http://dx.doi.org/10.1787/888934038799</t>
        </r>
      </text>
    </comment>
    <comment ref="H27" authorId="0" shapeId="0" xr:uid="{00000000-0006-0000-0700-00001E000000}">
      <text>
        <r>
          <rPr>
            <sz val="10"/>
            <color rgb="FF333333"/>
            <rFont val="Calibri"/>
            <family val="2"/>
          </rPr>
          <t>SOURCE: Programme for International Student Assessment (PISA). Students achieving at least proficiency Level 2. Modal grade for PISA: http://dx.doi.org/10.1787/888934038799</t>
        </r>
      </text>
    </comment>
    <comment ref="K27" authorId="0" shapeId="0" xr:uid="{00000000-0006-0000-0700-00001F000000}">
      <text>
        <r>
          <rPr>
            <sz val="10"/>
            <color rgb="FF333333"/>
            <rFont val="Calibri"/>
            <family val="2"/>
          </rPr>
          <t>SOURCE: Programme for International Student Assessment (PISA). Students achieving at least proficiency Level 2. Modal grade for PISA: http://dx.doi.org/10.1787/888934038799</t>
        </r>
      </text>
    </comment>
    <comment ref="E28" authorId="0" shapeId="0" xr:uid="{00000000-0006-0000-0700-000020000000}">
      <text>
        <r>
          <rPr>
            <sz val="10"/>
            <color rgb="FF333333"/>
            <rFont val="Calibri"/>
            <family val="2"/>
          </rPr>
          <t>SOURCE: Programme for International Student Assessment (PISA). Students achieving at least proficiency Level 2. Modal grade for PISA: http://dx.doi.org/10.1787/888934038799</t>
        </r>
      </text>
    </comment>
    <comment ref="H28" authorId="0" shapeId="0" xr:uid="{00000000-0006-0000-0700-000021000000}">
      <text>
        <r>
          <rPr>
            <sz val="10"/>
            <color rgb="FF333333"/>
            <rFont val="Calibri"/>
            <family val="2"/>
          </rPr>
          <t>SOURCE: Programme for International Student Assessment (PISA). Students achieving at least proficiency Level 2. Modal grade for PISA: http://dx.doi.org/10.1787/888934038799</t>
        </r>
      </text>
    </comment>
    <comment ref="E29" authorId="0" shapeId="0" xr:uid="{00000000-0006-0000-0700-000022000000}">
      <text>
        <r>
          <rPr>
            <sz val="10"/>
            <color rgb="FF333333"/>
            <rFont val="Calibri"/>
            <family val="2"/>
          </rPr>
          <t>SOURCE: Programme for International Student Assessment (PISA). Students achieving at least proficiency Level 2. Modal grade for PISA: http://dx.doi.org/10.1787/888934038799</t>
        </r>
      </text>
    </comment>
    <comment ref="H29" authorId="0" shapeId="0" xr:uid="{00000000-0006-0000-0700-000023000000}">
      <text>
        <r>
          <rPr>
            <sz val="10"/>
            <color rgb="FF333333"/>
            <rFont val="Calibri"/>
            <family val="2"/>
          </rPr>
          <t>SOURCE: Programme for International Student Assessment (PISA). Students achieving at least proficiency Level 2. Modal grade for PISA: http://dx.doi.org/10.1787/888934038799</t>
        </r>
      </text>
    </comment>
    <comment ref="K29" authorId="0" shapeId="0" xr:uid="{00000000-0006-0000-0700-000024000000}">
      <text>
        <r>
          <rPr>
            <sz val="10"/>
            <color rgb="FF333333"/>
            <rFont val="Calibri"/>
            <family val="2"/>
          </rPr>
          <t>SOURCE: Programme for International Student Assessment (PISA). Students achieving at least proficiency Level 2. Modal grade for PISA: http://dx.doi.org/10.1787/888934038799</t>
        </r>
      </text>
    </comment>
    <comment ref="E30" authorId="0" shapeId="0" xr:uid="{00000000-0006-0000-0700-000025000000}">
      <text>
        <r>
          <rPr>
            <sz val="10"/>
            <color rgb="FF333333"/>
            <rFont val="Calibri"/>
            <family val="2"/>
          </rPr>
          <t>SOURCE: Programme for International Student Assessment (PISA). Students achieving at least proficiency Level 2. Modal grade for PISA: http://dx.doi.org/10.1787/888934038799</t>
        </r>
      </text>
    </comment>
    <comment ref="H30" authorId="0" shapeId="0" xr:uid="{00000000-0006-0000-0700-000026000000}">
      <text>
        <r>
          <rPr>
            <sz val="10"/>
            <color rgb="FF333333"/>
            <rFont val="Calibri"/>
            <family val="2"/>
          </rPr>
          <t>SOURCE: Programme for International Student Assessment (PISA). Students achieving at least proficiency Level 2. Modal grade for PISA: http://dx.doi.org/10.1787/888934038799</t>
        </r>
      </text>
    </comment>
    <comment ref="K30" authorId="0" shapeId="0" xr:uid="{00000000-0006-0000-0700-000027000000}">
      <text>
        <r>
          <rPr>
            <sz val="10"/>
            <color rgb="FF333333"/>
            <rFont val="Calibri"/>
            <family val="2"/>
          </rPr>
          <t>SOURCE: Programme for International Student Assessment (PISA). Students achieving at least proficiency Level 2. Modal grade for PISA: http://dx.doi.org/10.1787/888934038799</t>
        </r>
      </text>
    </comment>
    <comment ref="K31" authorId="0" shapeId="0" xr:uid="{00000000-0006-0000-0700-000028000000}">
      <text>
        <r>
          <rPr>
            <sz val="10"/>
            <color rgb="FF333333"/>
            <rFont val="Calibri"/>
            <family val="2"/>
          </rPr>
          <t>SOURCE: Programme for International Student Assessment (PISA). Students achieving at least proficiency Level 2. Modal grade for PISA: http://dx.doi.org/10.1787/888934038799</t>
        </r>
      </text>
    </comment>
    <comment ref="E32" authorId="0" shapeId="0" xr:uid="{00000000-0006-0000-0700-000029000000}">
      <text>
        <r>
          <rPr>
            <sz val="10"/>
            <color rgb="FF333333"/>
            <rFont val="Calibri"/>
            <family val="2"/>
          </rPr>
          <t>SOURCE: Programme for International Student Assessment (PISA). Students achieving at least proficiency Level 2. Modal grade for PISA: http://dx.doi.org/10.1787/888934038799</t>
        </r>
      </text>
    </comment>
    <comment ref="H32" authorId="0" shapeId="0" xr:uid="{00000000-0006-0000-0700-00002A000000}">
      <text>
        <r>
          <rPr>
            <sz val="10"/>
            <color rgb="FF333333"/>
            <rFont val="Calibri"/>
            <family val="2"/>
          </rPr>
          <t>SOURCE: Programme for International Student Assessment (PISA). Students achieving at least proficiency Level 2. Modal grade for PISA: http://dx.doi.org/10.1787/888934038799</t>
        </r>
      </text>
    </comment>
    <comment ref="K32" authorId="0" shapeId="0" xr:uid="{00000000-0006-0000-0700-00002B000000}">
      <text>
        <r>
          <rPr>
            <sz val="10"/>
            <color rgb="FF333333"/>
            <rFont val="Calibri"/>
            <family val="2"/>
          </rPr>
          <t>SOURCE: Programme for International Student Assessment (PISA). Students achieving at least proficiency Level 2. Modal grade for PISA: http://dx.doi.org/10.1787/888934038799</t>
        </r>
      </text>
    </comment>
    <comment ref="E33" authorId="0" shapeId="0" xr:uid="{00000000-0006-0000-0700-00002C000000}">
      <text>
        <r>
          <rPr>
            <sz val="10"/>
            <color rgb="FF333333"/>
            <rFont val="Calibri"/>
            <family val="2"/>
          </rPr>
          <t>SOURCE: Programme for International Student Assessment (PISA). Students achieving at least proficiency Level 2. Modal grade for PISA: http://dx.doi.org/10.1787/888934038799</t>
        </r>
      </text>
    </comment>
    <comment ref="H33" authorId="0" shapeId="0" xr:uid="{00000000-0006-0000-0700-00002D000000}">
      <text>
        <r>
          <rPr>
            <sz val="10"/>
            <color rgb="FF333333"/>
            <rFont val="Calibri"/>
            <family val="2"/>
          </rPr>
          <t>SOURCE: Programme for International Student Assessment (PISA). Students achieving at least proficiency Level 2. Modal grade for PISA: http://dx.doi.org/10.1787/888934038799</t>
        </r>
      </text>
    </comment>
    <comment ref="K33" authorId="0" shapeId="0" xr:uid="{00000000-0006-0000-0700-00002E000000}">
      <text>
        <r>
          <rPr>
            <sz val="10"/>
            <color rgb="FF333333"/>
            <rFont val="Calibri"/>
            <family val="2"/>
          </rPr>
          <t>SOURCE: Programme for International Student Assessment (PISA). Students achieving at least proficiency Level 2. Modal grade for PISA: http://dx.doi.org/10.1787/888934038799</t>
        </r>
      </text>
    </comment>
    <comment ref="E34" authorId="0" shapeId="0" xr:uid="{00000000-0006-0000-0700-00002F000000}">
      <text>
        <r>
          <rPr>
            <sz val="10"/>
            <color rgb="FF333333"/>
            <rFont val="Calibri"/>
            <family val="2"/>
          </rPr>
          <t>SOURCE: Programme for International Student Assessment (PISA). Students achieving at least proficiency Level 2. Modal grade for PISA: http://dx.doi.org/10.1787/888934038799</t>
        </r>
      </text>
    </comment>
    <comment ref="H34" authorId="0" shapeId="0" xr:uid="{00000000-0006-0000-0700-000030000000}">
      <text>
        <r>
          <rPr>
            <sz val="10"/>
            <color rgb="FF333333"/>
            <rFont val="Calibri"/>
            <family val="2"/>
          </rPr>
          <t>SOURCE: Programme for International Student Assessment (PISA). Students achieving at least proficiency Level 2. Modal grade for PISA: http://dx.doi.org/10.1787/888934038799</t>
        </r>
      </text>
    </comment>
    <comment ref="K34" authorId="0" shapeId="0" xr:uid="{00000000-0006-0000-0700-000031000000}">
      <text>
        <r>
          <rPr>
            <sz val="10"/>
            <color rgb="FF333333"/>
            <rFont val="Calibri"/>
            <family val="2"/>
          </rPr>
          <t>SOURCE: Programme for International Student Assessment (PISA). Students achieving at least proficiency Level 2. Modal grade for PISA: http://dx.doi.org/10.1787/888934038799</t>
        </r>
      </text>
    </comment>
    <comment ref="E35" authorId="0" shapeId="0" xr:uid="{00000000-0006-0000-0700-000032000000}">
      <text>
        <r>
          <rPr>
            <sz val="10"/>
            <color rgb="FF333333"/>
            <rFont val="Calibri"/>
            <family val="2"/>
          </rPr>
          <t>SOURCE: Programme for International Student Assessment (PISA). Students achieving at least proficiency Level 2. Modal grade for PISA: http://dx.doi.org/10.1787/888934038799</t>
        </r>
      </text>
    </comment>
    <comment ref="H35" authorId="0" shapeId="0" xr:uid="{00000000-0006-0000-0700-000033000000}">
      <text>
        <r>
          <rPr>
            <sz val="10"/>
            <color rgb="FF333333"/>
            <rFont val="Calibri"/>
            <family val="2"/>
          </rPr>
          <t>SOURCE: Programme for International Student Assessment (PISA). Students achieving at least proficiency Level 2. Modal grade for PISA: http://dx.doi.org/10.1787/888934038799</t>
        </r>
      </text>
    </comment>
    <comment ref="K35" authorId="0" shapeId="0" xr:uid="{00000000-0006-0000-0700-000034000000}">
      <text>
        <r>
          <rPr>
            <sz val="10"/>
            <color rgb="FF333333"/>
            <rFont val="Calibri"/>
            <family val="2"/>
          </rPr>
          <t>SOURCE: Programme for International Student Assessment (PISA). Students achieving at least proficiency Level 2. Modal grade for PISA: http://dx.doi.org/10.1787/888934038799</t>
        </r>
      </text>
    </comment>
    <comment ref="E36" authorId="0" shapeId="0" xr:uid="{00000000-0006-0000-0700-000035000000}">
      <text>
        <r>
          <rPr>
            <sz val="10"/>
            <color rgb="FF333333"/>
            <rFont val="Calibri"/>
            <family val="2"/>
          </rPr>
          <t>SOURCE: Programme for International Student Assessment (PISA). Students achieving at least proficiency Level 2. Modal grade for PISA: http://dx.doi.org/10.1787/888934038799</t>
        </r>
      </text>
    </comment>
    <comment ref="H36" authorId="0" shapeId="0" xr:uid="{00000000-0006-0000-0700-000036000000}">
      <text>
        <r>
          <rPr>
            <sz val="10"/>
            <color rgb="FF333333"/>
            <rFont val="Calibri"/>
            <family val="2"/>
          </rPr>
          <t>SOURCE: Programme for International Student Assessment (PISA). Students achieving at least proficiency Level 2. Modal grade for PISA: http://dx.doi.org/10.1787/888934038799</t>
        </r>
      </text>
    </comment>
    <comment ref="K36" authorId="0" shapeId="0" xr:uid="{00000000-0006-0000-0700-000037000000}">
      <text>
        <r>
          <rPr>
            <sz val="10"/>
            <color rgb="FF333333"/>
            <rFont val="Calibri"/>
            <family val="2"/>
          </rPr>
          <t>SOURCE: Programme for International Student Assessment (PISA). Students achieving at least proficiency Level 2. Modal grade for PISA: http://dx.doi.org/10.1787/888934038799</t>
        </r>
      </text>
    </comment>
    <comment ref="E37" authorId="0" shapeId="0" xr:uid="{00000000-0006-0000-0700-000038000000}">
      <text>
        <r>
          <rPr>
            <sz val="10"/>
            <color rgb="FF333333"/>
            <rFont val="Calibri"/>
            <family val="2"/>
          </rPr>
          <t>SOURCE: Programme for International Student Assessment (PISA). Students achieving at least proficiency Level 2. Modal grade for PISA: http://dx.doi.org/10.1787/888934038799</t>
        </r>
      </text>
    </comment>
    <comment ref="H37" authorId="0" shapeId="0" xr:uid="{00000000-0006-0000-0700-000039000000}">
      <text>
        <r>
          <rPr>
            <sz val="10"/>
            <color rgb="FF333333"/>
            <rFont val="Calibri"/>
            <family val="2"/>
          </rPr>
          <t>SOURCE: Programme for International Student Assessment (PISA). Students achieving at least proficiency Level 2. Modal grade for PISA: http://dx.doi.org/10.1787/888934038799</t>
        </r>
      </text>
    </comment>
    <comment ref="K37" authorId="0" shapeId="0" xr:uid="{00000000-0006-0000-0700-00003A000000}">
      <text>
        <r>
          <rPr>
            <sz val="10"/>
            <color rgb="FF333333"/>
            <rFont val="Calibri"/>
            <family val="2"/>
          </rPr>
          <t>SOURCE: Programme for International Student Assessment (PISA). Students achieving at least proficiency Level 2. Modal grade for PISA: http://dx.doi.org/10.1787/888934038799</t>
        </r>
      </text>
    </comment>
    <comment ref="E38" authorId="0" shapeId="0" xr:uid="{00000000-0006-0000-0700-00003B000000}">
      <text>
        <r>
          <rPr>
            <sz val="10"/>
            <color rgb="FF333333"/>
            <rFont val="Calibri"/>
            <family val="2"/>
          </rPr>
          <t>SOURCE: Programme for International Student Assessment (PISA). Students achieving at least proficiency Level 2. Modal grade for PISA: http://dx.doi.org/10.1787/888934038799</t>
        </r>
      </text>
    </comment>
    <comment ref="H38" authorId="0" shapeId="0" xr:uid="{00000000-0006-0000-0700-00003C000000}">
      <text>
        <r>
          <rPr>
            <sz val="10"/>
            <color rgb="FF333333"/>
            <rFont val="Calibri"/>
            <family val="2"/>
          </rPr>
          <t>SOURCE: Programme for International Student Assessment (PISA). Students achieving at least proficiency Level 2. Modal grade for PISA: http://dx.doi.org/10.1787/888934038799</t>
        </r>
      </text>
    </comment>
    <comment ref="K38" authorId="0" shapeId="0" xr:uid="{00000000-0006-0000-0700-00003D000000}">
      <text>
        <r>
          <rPr>
            <sz val="10"/>
            <color rgb="FF333333"/>
            <rFont val="Calibri"/>
            <family val="2"/>
          </rPr>
          <t>SOURCE: Programme for International Student Assessment (PISA). Students achieving at least proficiency Level 2. Modal grade for PISA: http://dx.doi.org/10.1787/888934038799</t>
        </r>
      </text>
    </comment>
    <comment ref="E39" authorId="0" shapeId="0" xr:uid="{00000000-0006-0000-0700-00003E000000}">
      <text>
        <r>
          <rPr>
            <sz val="10"/>
            <color rgb="FF333333"/>
            <rFont val="Calibri"/>
            <family val="2"/>
          </rPr>
          <t>SOURCE: Programme for International Student Assessment (PISA). Students achieving at least proficiency Level 2. Modal grade for PISA: http://dx.doi.org/10.1787/888934038799</t>
        </r>
      </text>
    </comment>
    <comment ref="H39" authorId="0" shapeId="0" xr:uid="{00000000-0006-0000-0700-00003F000000}">
      <text>
        <r>
          <rPr>
            <sz val="10"/>
            <color rgb="FF333333"/>
            <rFont val="Calibri"/>
            <family val="2"/>
          </rPr>
          <t>SOURCE: Programme for International Student Assessment (PISA). Students achieving at least proficiency Level 2. Modal grade for PISA: http://dx.doi.org/10.1787/888934038799</t>
        </r>
      </text>
    </comment>
    <comment ref="K39" authorId="0" shapeId="0" xr:uid="{00000000-0006-0000-0700-000040000000}">
      <text>
        <r>
          <rPr>
            <sz val="10"/>
            <color rgb="FF333333"/>
            <rFont val="Calibri"/>
            <family val="2"/>
          </rPr>
          <t>SOURCE: Programme for International Student Assessment (PISA). Students achieving at least proficiency Level 2. Modal grade for PISA: http://dx.doi.org/10.1787/888934038799</t>
        </r>
      </text>
    </comment>
    <comment ref="E40" authorId="0" shapeId="0" xr:uid="{00000000-0006-0000-0700-000041000000}">
      <text>
        <r>
          <rPr>
            <sz val="10"/>
            <color rgb="FF333333"/>
            <rFont val="Calibri"/>
            <family val="2"/>
          </rPr>
          <t>SOURCE: Programme for International Student Assessment (PISA). Students achieving at least proficiency Level 2. Modal grade for PISA: http://dx.doi.org/10.1787/888934038799</t>
        </r>
      </text>
    </comment>
    <comment ref="H40" authorId="0" shapeId="0" xr:uid="{00000000-0006-0000-0700-000042000000}">
      <text>
        <r>
          <rPr>
            <sz val="10"/>
            <color rgb="FF333333"/>
            <rFont val="Calibri"/>
            <family val="2"/>
          </rPr>
          <t>SOURCE: Programme for International Student Assessment (PISA). Students achieving at least proficiency Level 2. Modal grade for PISA: http://dx.doi.org/10.1787/888934038799</t>
        </r>
      </text>
    </comment>
    <comment ref="K40" authorId="0" shapeId="0" xr:uid="{00000000-0006-0000-0700-000043000000}">
      <text>
        <r>
          <rPr>
            <sz val="10"/>
            <color rgb="FF333333"/>
            <rFont val="Calibri"/>
            <family val="2"/>
          </rPr>
          <t>SOURCE: Programme for International Student Assessment (PISA). Students achieving at least proficiency Level 2. Modal grade for PISA: http://dx.doi.org/10.1787/888934038799</t>
        </r>
      </text>
    </comment>
    <comment ref="E41" authorId="0" shapeId="0" xr:uid="{00000000-0006-0000-0700-000044000000}">
      <text>
        <r>
          <rPr>
            <sz val="10"/>
            <color rgb="FF333333"/>
            <rFont val="Calibri"/>
            <family val="2"/>
          </rPr>
          <t>SOURCE: Programme for International Student Assessment (PISA). Students achieving at least proficiency Level 2. Modal grade for PISA: http://dx.doi.org/10.1787/888934038799</t>
        </r>
      </text>
    </comment>
    <comment ref="H41" authorId="0" shapeId="0" xr:uid="{00000000-0006-0000-0700-000045000000}">
      <text>
        <r>
          <rPr>
            <sz val="10"/>
            <color rgb="FF333333"/>
            <rFont val="Calibri"/>
            <family val="2"/>
          </rPr>
          <t>SOURCE: Programme for International Student Assessment (PISA). Students achieving at least proficiency Level 2. Modal grade for PISA: http://dx.doi.org/10.1787/888934038799</t>
        </r>
      </text>
    </comment>
    <comment ref="K41" authorId="0" shapeId="0" xr:uid="{00000000-0006-0000-0700-000046000000}">
      <text>
        <r>
          <rPr>
            <sz val="10"/>
            <color rgb="FF333333"/>
            <rFont val="Calibri"/>
            <family val="2"/>
          </rPr>
          <t>SOURCE: Programme for International Student Assessment (PISA). Students achieving at least proficiency Level 2. Modal grade for PISA: http://dx.doi.org/10.1787/888934038799</t>
        </r>
      </text>
    </comment>
    <comment ref="E42" authorId="0" shapeId="0" xr:uid="{00000000-0006-0000-0700-000047000000}">
      <text>
        <r>
          <rPr>
            <sz val="10"/>
            <color rgb="FF333333"/>
            <rFont val="Calibri"/>
            <family val="2"/>
          </rPr>
          <t>SOURCE: Programme for International Student Assessment (PISA). Students achieving at least proficiency Level 2. Modal grade for PISA: http://dx.doi.org/10.1787/888934038799</t>
        </r>
      </text>
    </comment>
    <comment ref="H42" authorId="0" shapeId="0" xr:uid="{00000000-0006-0000-0700-000048000000}">
      <text>
        <r>
          <rPr>
            <sz val="10"/>
            <color rgb="FF333333"/>
            <rFont val="Calibri"/>
            <family val="2"/>
          </rPr>
          <t>SOURCE: Programme for International Student Assessment (PISA). Students achieving at least proficiency Level 2. Modal grade for PISA: http://dx.doi.org/10.1787/888934038799</t>
        </r>
      </text>
    </comment>
    <comment ref="K42" authorId="0" shapeId="0" xr:uid="{00000000-0006-0000-0700-000049000000}">
      <text>
        <r>
          <rPr>
            <sz val="10"/>
            <color rgb="FF333333"/>
            <rFont val="Calibri"/>
            <family val="2"/>
          </rPr>
          <t>SOURCE: Programme for International Student Assessment (PISA). Students achieving at least proficiency Level 2. Modal grade for PISA: http://dx.doi.org/10.1787/888934038799</t>
        </r>
      </text>
    </comment>
    <comment ref="D43" authorId="0" shapeId="0" xr:uid="{00000000-0006-0000-0700-00004A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H43" authorId="0" shapeId="0" xr:uid="{00000000-0006-0000-0700-00004B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E44" authorId="0" shapeId="0" xr:uid="{00000000-0006-0000-0700-00004C000000}">
      <text>
        <r>
          <rPr>
            <sz val="10"/>
            <color rgb="FF333333"/>
            <rFont val="Calibri"/>
            <family val="2"/>
          </rPr>
          <t>SOURCE: Programme for International Student Assessment (PISA). Students achieving at least proficiency Level 2. Modal grade for PISA: http://dx.doi.org/10.1787/888934038799</t>
        </r>
      </text>
    </comment>
    <comment ref="H44" authorId="0" shapeId="0" xr:uid="{00000000-0006-0000-0700-00004D000000}">
      <text>
        <r>
          <rPr>
            <sz val="10"/>
            <color rgb="FF333333"/>
            <rFont val="Calibri"/>
            <family val="2"/>
          </rPr>
          <t>SOURCE: Programme for International Student Assessment (PISA). Students achieving at least proficiency Level 2. Modal grade for PISA: http://dx.doi.org/10.1787/888934038799</t>
        </r>
      </text>
    </comment>
    <comment ref="K44" authorId="0" shapeId="0" xr:uid="{00000000-0006-0000-0700-00004E000000}">
      <text>
        <r>
          <rPr>
            <sz val="10"/>
            <color rgb="FF333333"/>
            <rFont val="Calibri"/>
            <family val="2"/>
          </rPr>
          <t>SOURCE: Programme for International Student Assessment (PISA). Students achieving at least proficiency Level 2. Modal grade for PISA: http://dx.doi.org/10.1787/888934038799</t>
        </r>
      </text>
    </comment>
    <comment ref="E45" authorId="0" shapeId="0" xr:uid="{00000000-0006-0000-0700-00004F000000}">
      <text>
        <r>
          <rPr>
            <sz val="10"/>
            <color rgb="FF333333"/>
            <rFont val="Calibri"/>
            <family val="2"/>
          </rPr>
          <t>SOURCE: Programme for International Student Assessment (PISA). Students achieving at least proficiency Level 2. Modal grade for PISA: http://dx.doi.org/10.1787/888934038799</t>
        </r>
      </text>
    </comment>
    <comment ref="H45" authorId="0" shapeId="0" xr:uid="{00000000-0006-0000-0700-000050000000}">
      <text>
        <r>
          <rPr>
            <sz val="10"/>
            <color rgb="FF333333"/>
            <rFont val="Calibri"/>
            <family val="2"/>
          </rPr>
          <t>SOURCE: Programme for International Student Assessment (PISA). Students achieving at least proficiency Level 2. Modal grade for PISA: http://dx.doi.org/10.1787/888934038799</t>
        </r>
      </text>
    </comment>
    <comment ref="K45" authorId="0" shapeId="0" xr:uid="{00000000-0006-0000-0700-000051000000}">
      <text>
        <r>
          <rPr>
            <sz val="10"/>
            <color rgb="FF333333"/>
            <rFont val="Calibri"/>
            <family val="2"/>
          </rPr>
          <t>SOURCE: Programme for International Student Assessment (PISA). Students achieving at least proficiency Level 2. Modal grade for PISA: http://dx.doi.org/10.1787/888934038799</t>
        </r>
      </text>
    </comment>
    <comment ref="D46" authorId="0" shapeId="0" xr:uid="{00000000-0006-0000-0700-000052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H46" authorId="0" shapeId="0" xr:uid="{00000000-0006-0000-0700-000053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E47" authorId="0" shapeId="0" xr:uid="{00000000-0006-0000-0700-000054000000}">
      <text>
        <r>
          <rPr>
            <sz val="10"/>
            <color rgb="FF333333"/>
            <rFont val="Calibri"/>
            <family val="2"/>
          </rPr>
          <t>SOURCE: Programme for International Student Assessment (PISA). Students achieving at least proficiency Level 2. Modal grade for PISA: http://dx.doi.org/10.1787/888934038799</t>
        </r>
      </text>
    </comment>
    <comment ref="H47" authorId="0" shapeId="0" xr:uid="{00000000-0006-0000-0700-000055000000}">
      <text>
        <r>
          <rPr>
            <sz val="10"/>
            <color rgb="FF333333"/>
            <rFont val="Calibri"/>
            <family val="2"/>
          </rPr>
          <t>SOURCE: Programme for International Student Assessment (PISA). Students achieving at least proficiency Level 2. Modal grade for PISA: http://dx.doi.org/10.1787/888934038799</t>
        </r>
      </text>
    </comment>
    <comment ref="K47" authorId="0" shapeId="0" xr:uid="{00000000-0006-0000-0700-000056000000}">
      <text>
        <r>
          <rPr>
            <sz val="10"/>
            <color rgb="FF333333"/>
            <rFont val="Calibri"/>
            <family val="2"/>
          </rPr>
          <t>SOURCE: Programme for International Student Assessment (PISA). Students achieving at least proficiency Level 2. Modal grade for PISA: http://dx.doi.org/10.1787/888934038799</t>
        </r>
      </text>
    </comment>
    <comment ref="E48" authorId="0" shapeId="0" xr:uid="{00000000-0006-0000-0700-000057000000}">
      <text>
        <r>
          <rPr>
            <sz val="10"/>
            <color rgb="FF333333"/>
            <rFont val="Calibri"/>
            <family val="2"/>
          </rPr>
          <t>SOURCE: Programme for International Student Assessment (PISA). Students achieving at least proficiency Level 2. Modal grade for PISA: http://dx.doi.org/10.1787/888934038799</t>
        </r>
      </text>
    </comment>
    <comment ref="E49" authorId="0" shapeId="0" xr:uid="{00000000-0006-0000-0700-000058000000}">
      <text>
        <r>
          <rPr>
            <sz val="10"/>
            <color rgb="FF333333"/>
            <rFont val="Calibri"/>
            <family val="2"/>
          </rPr>
          <t>SOURCE: Programme for International Student Assessment (PISA). Students achieving at least proficiency Level 2. Modal grade for PISA: http://dx.doi.org/10.1787/888934038799</t>
        </r>
      </text>
    </comment>
    <comment ref="H49" authorId="0" shapeId="0" xr:uid="{00000000-0006-0000-0700-000059000000}">
      <text>
        <r>
          <rPr>
            <sz val="10"/>
            <color rgb="FF333333"/>
            <rFont val="Calibri"/>
            <family val="2"/>
          </rPr>
          <t>SOURCE: Programme for International Student Assessment (PISA). Students achieving at least proficiency Level 2. Modal grade for PISA: http://dx.doi.org/10.1787/888934038799</t>
        </r>
      </text>
    </comment>
    <comment ref="K49" authorId="0" shapeId="0" xr:uid="{00000000-0006-0000-0700-00005A000000}">
      <text>
        <r>
          <rPr>
            <sz val="10"/>
            <color rgb="FF333333"/>
            <rFont val="Calibri"/>
            <family val="2"/>
          </rPr>
          <t>SOURCE: Programme for International Student Assessment (PISA). Students achieving at least proficiency Level 2. Modal grade for PISA: http://dx.doi.org/10.1787/888934038799</t>
        </r>
      </text>
    </comment>
    <comment ref="E50" authorId="0" shapeId="0" xr:uid="{00000000-0006-0000-0700-00005B000000}">
      <text>
        <r>
          <rPr>
            <sz val="10"/>
            <color rgb="FF333333"/>
            <rFont val="Calibri"/>
            <family val="2"/>
          </rPr>
          <t>SOURCE: Programme for International Student Assessment (PISA). Students achieving at least proficiency Level 2. Modal grade for PISA: http://dx.doi.org/10.1787/888934038799</t>
        </r>
      </text>
    </comment>
    <comment ref="H50" authorId="0" shapeId="0" xr:uid="{00000000-0006-0000-0700-00005C000000}">
      <text>
        <r>
          <rPr>
            <sz val="10"/>
            <color rgb="FF333333"/>
            <rFont val="Calibri"/>
            <family val="2"/>
          </rPr>
          <t>SOURCE: Programme for International Student Assessment (PISA). Students achieving at least proficiency Level 2. Modal grade for PISA: http://dx.doi.org/10.1787/888934038799</t>
        </r>
      </text>
    </comment>
    <comment ref="K50" authorId="0" shapeId="0" xr:uid="{00000000-0006-0000-0700-00005D000000}">
      <text>
        <r>
          <rPr>
            <sz val="10"/>
            <color rgb="FF333333"/>
            <rFont val="Calibri"/>
            <family val="2"/>
          </rPr>
          <t>SOURCE: Programme for International Student Assessment (PISA). Students achieving at least proficiency Level 2. Modal grade for PISA: http://dx.doi.org/10.1787/888934038799</t>
        </r>
      </text>
    </comment>
    <comment ref="H51" authorId="0" shapeId="0" xr:uid="{00000000-0006-0000-0700-00005E000000}">
      <text>
        <r>
          <rPr>
            <sz val="10"/>
            <color rgb="FF333333"/>
            <rFont val="Calibri"/>
            <family val="2"/>
          </rPr>
          <t>SOURCE: Trends in International Mathematics and Science Study (TIMSS). Students achieving at least Intermediate International Benchmark. TIMSS over PISA was chosen by the UIS. Grade 8</t>
        </r>
      </text>
    </comment>
    <comment ref="E52" authorId="0" shapeId="0" xr:uid="{00000000-0006-0000-0700-00005F000000}">
      <text>
        <r>
          <rPr>
            <sz val="10"/>
            <color rgb="FF333333"/>
            <rFont val="Calibri"/>
            <family val="2"/>
          </rPr>
          <t>SOURCE: Programme for International Student Assessment (PISA). Students achieving at least proficiency Level 2. Modal grade for PISA: http://dx.doi.org/10.1787/888934038799</t>
        </r>
      </text>
    </comment>
    <comment ref="H52" authorId="0" shapeId="0" xr:uid="{00000000-0006-0000-0700-000060000000}">
      <text>
        <r>
          <rPr>
            <sz val="10"/>
            <color rgb="FF333333"/>
            <rFont val="Calibri"/>
            <family val="2"/>
          </rPr>
          <t>SOURCE: Programme for International Student Assessment (PISA). Students achieving at least proficiency Level 2. Modal grade for PISA: http://dx.doi.org/10.1787/888934038799</t>
        </r>
      </text>
    </comment>
    <comment ref="K52" authorId="0" shapeId="0" xr:uid="{00000000-0006-0000-0700-000061000000}">
      <text>
        <r>
          <rPr>
            <sz val="10"/>
            <color rgb="FF333333"/>
            <rFont val="Calibri"/>
            <family val="2"/>
          </rPr>
          <t>SOURCE: Programme for International Student Assessment (PISA). Students achieving at least proficiency Level 2. Modal grade for PISA: http://dx.doi.org/10.1787/888934038799</t>
        </r>
      </text>
    </comment>
    <comment ref="E53" authorId="0" shapeId="0" xr:uid="{00000000-0006-0000-0700-000062000000}">
      <text>
        <r>
          <rPr>
            <sz val="10"/>
            <color rgb="FF333333"/>
            <rFont val="Calibri"/>
            <family val="2"/>
          </rPr>
          <t>SOURCE: Programme for International Student Assessment (PISA). Students achieving at least proficiency Level 2. Modal grade for PISA: http://dx.doi.org/10.1787/888934038799</t>
        </r>
      </text>
    </comment>
    <comment ref="H53" authorId="0" shapeId="0" xr:uid="{00000000-0006-0000-0700-000063000000}">
      <text>
        <r>
          <rPr>
            <sz val="10"/>
            <color rgb="FF333333"/>
            <rFont val="Calibri"/>
            <family val="2"/>
          </rPr>
          <t>SOURCE: Programme for International Student Assessment (PISA). Students achieving at least proficiency Level 2. Modal grade for PISA: http://dx.doi.org/10.1787/888934038799</t>
        </r>
      </text>
    </comment>
    <comment ref="K53" authorId="0" shapeId="0" xr:uid="{00000000-0006-0000-0700-000064000000}">
      <text>
        <r>
          <rPr>
            <sz val="10"/>
            <color rgb="FF333333"/>
            <rFont val="Calibri"/>
            <family val="2"/>
          </rPr>
          <t>SOURCE: Programme for International Student Assessment (PISA). Students achieving at least proficiency Level 2. Modal grade for PISA: http://dx.doi.org/10.1787/888934038799</t>
        </r>
      </text>
    </comment>
    <comment ref="H54" authorId="0" shapeId="0" xr:uid="{00000000-0006-0000-0700-000065000000}">
      <text>
        <r>
          <rPr>
            <sz val="10"/>
            <color rgb="FF333333"/>
            <rFont val="Calibri"/>
            <family val="2"/>
          </rPr>
          <t>SOURCE: Programme for International Student Assessment (PISA). Students achieving at least proficiency Level 2. Modal grade for PISA: http://dx.doi.org/10.1787/888934038799</t>
        </r>
      </text>
    </comment>
    <comment ref="K54" authorId="0" shapeId="0" xr:uid="{00000000-0006-0000-0700-000066000000}">
      <text>
        <r>
          <rPr>
            <sz val="10"/>
            <color rgb="FF333333"/>
            <rFont val="Calibri"/>
            <family val="2"/>
          </rPr>
          <t>SOURCE: Programme for International Student Assessment (PISA). Students achieving at least proficiency Level 2. Modal grade for PISA: http://dx.doi.org/10.1787/888934038799</t>
        </r>
      </text>
    </comment>
    <comment ref="E55" authorId="0" shapeId="0" xr:uid="{00000000-0006-0000-0700-000067000000}">
      <text>
        <r>
          <rPr>
            <sz val="10"/>
            <color rgb="FF333333"/>
            <rFont val="Calibri"/>
            <family val="2"/>
          </rPr>
          <t>SOURCE: Programme for International Student Assessment (PISA). Students achieving at least proficiency Level 2. Modal grade for PISA: http://dx.doi.org/10.1787/888934038799</t>
        </r>
      </text>
    </comment>
    <comment ref="H55" authorId="0" shapeId="0" xr:uid="{00000000-0006-0000-0700-000068000000}">
      <text>
        <r>
          <rPr>
            <sz val="10"/>
            <color rgb="FF333333"/>
            <rFont val="Calibri"/>
            <family val="2"/>
          </rPr>
          <t>SOURCE: Programme for International Student Assessment (PISA). Students achieving at least proficiency Level 2. Modal grade for PISA: http://dx.doi.org/10.1787/888934038799</t>
        </r>
      </text>
    </comment>
    <comment ref="K55" authorId="0" shapeId="0" xr:uid="{00000000-0006-0000-0700-000069000000}">
      <text>
        <r>
          <rPr>
            <sz val="10"/>
            <color rgb="FF333333"/>
            <rFont val="Calibri"/>
            <family val="2"/>
          </rPr>
          <t>SOURCE: Programme for International Student Assessment (PISA). Students achieving at least proficiency Level 2. Modal grade for PISA: http://dx.doi.org/10.1787/888934038799</t>
        </r>
      </text>
    </comment>
    <comment ref="E56" authorId="0" shapeId="0" xr:uid="{00000000-0006-0000-0700-00006A000000}">
      <text>
        <r>
          <rPr>
            <sz val="10"/>
            <color rgb="FF333333"/>
            <rFont val="Calibri"/>
            <family val="2"/>
          </rPr>
          <t>SOURCE: Programme for International Student Assessment (PISA). Students achieving at least proficiency Level 2. Modal grade for PISA: http://dx.doi.org/10.1787/888934038799</t>
        </r>
      </text>
    </comment>
    <comment ref="H56" authorId="0" shapeId="0" xr:uid="{00000000-0006-0000-0700-00006B000000}">
      <text>
        <r>
          <rPr>
            <sz val="10"/>
            <color rgb="FF333333"/>
            <rFont val="Calibri"/>
            <family val="2"/>
          </rPr>
          <t>SOURCE: Programme for International Student Assessment (PISA). Students achieving at least proficiency Level 2. Modal grade for PISA: http://dx.doi.org/10.1787/888934038799</t>
        </r>
      </text>
    </comment>
    <comment ref="K56" authorId="0" shapeId="0" xr:uid="{00000000-0006-0000-0700-00006C000000}">
      <text>
        <r>
          <rPr>
            <sz val="10"/>
            <color rgb="FF333333"/>
            <rFont val="Calibri"/>
            <family val="2"/>
          </rPr>
          <t>SOURCE: Programme for International Student Assessment (PISA). Students achieving at least proficiency Level 2. Modal grade for PISA: http://dx.doi.org/10.1787/888934038799</t>
        </r>
      </text>
    </comment>
    <comment ref="E57" authorId="0" shapeId="0" xr:uid="{00000000-0006-0000-0700-00006D000000}">
      <text>
        <r>
          <rPr>
            <sz val="10"/>
            <color rgb="FF333333"/>
            <rFont val="Calibri"/>
            <family val="2"/>
          </rPr>
          <t>SOURCE: Programme for International Student Assessment (PISA). Students achieving at least proficiency Level 2. Modal grade for PISA: http://dx.doi.org/10.1787/888934038799</t>
        </r>
      </text>
    </comment>
    <comment ref="H57" authorId="0" shapeId="0" xr:uid="{00000000-0006-0000-0700-00006E000000}">
      <text>
        <r>
          <rPr>
            <sz val="10"/>
            <color rgb="FF333333"/>
            <rFont val="Calibri"/>
            <family val="2"/>
          </rPr>
          <t>SOURCE: Programme for International Student Assessment (PISA). Students achieving at least proficiency Level 2. Modal grade for PISA: http://dx.doi.org/10.1787/888934038799</t>
        </r>
      </text>
    </comment>
    <comment ref="K57" authorId="0" shapeId="0" xr:uid="{00000000-0006-0000-0700-00006F000000}">
      <text>
        <r>
          <rPr>
            <sz val="10"/>
            <color rgb="FF333333"/>
            <rFont val="Calibri"/>
            <family val="2"/>
          </rPr>
          <t>SOURCE: Programme for International Student Assessment (PISA). Students achieving at least proficiency Level 2. Modal grade for PISA: http://dx.doi.org/10.1787/888934038799</t>
        </r>
      </text>
    </comment>
    <comment ref="H58" authorId="0" shapeId="0" xr:uid="{00000000-0006-0000-0700-000070000000}">
      <text>
        <r>
          <rPr>
            <sz val="10"/>
            <color rgb="FF333333"/>
            <rFont val="Calibri"/>
            <family val="2"/>
          </rPr>
          <t>SOURCE: Programme for International Student Assessment (PISA). Students achieving at least proficiency Level 2. Modal grade for PISA: http://dx.doi.org/10.1787/888934038799</t>
        </r>
      </text>
    </comment>
    <comment ref="K58" authorId="0" shapeId="0" xr:uid="{00000000-0006-0000-0700-000071000000}">
      <text>
        <r>
          <rPr>
            <sz val="10"/>
            <color rgb="FF333333"/>
            <rFont val="Calibri"/>
            <family val="2"/>
          </rPr>
          <t>SOURCE: Programme for International Student Assessment (PISA). Students achieving at least proficiency Level 2. Modal grade for PISA: http://dx.doi.org/10.1787/888934038799</t>
        </r>
      </text>
    </comment>
    <comment ref="E59" authorId="0" shapeId="0" xr:uid="{00000000-0006-0000-0700-000072000000}">
      <text>
        <r>
          <rPr>
            <sz val="10"/>
            <color rgb="FF333333"/>
            <rFont val="Calibri"/>
            <family val="2"/>
          </rPr>
          <t>SOURCE: Programme for International Student Assessment (PISA). Students achieving at least proficiency Level 2. Modal grade for PISA: http://dx.doi.org/10.1787/888934038799</t>
        </r>
      </text>
    </comment>
    <comment ref="H59" authorId="0" shapeId="0" xr:uid="{00000000-0006-0000-0700-000073000000}">
      <text>
        <r>
          <rPr>
            <sz val="10"/>
            <color rgb="FF333333"/>
            <rFont val="Calibri"/>
            <family val="2"/>
          </rPr>
          <t>SOURCE: Programme for International Student Assessment (PISA). Students achieving at least proficiency Level 2. Modal grade for PISA: http://dx.doi.org/10.1787/888934038799</t>
        </r>
      </text>
    </comment>
    <comment ref="K59" authorId="0" shapeId="0" xr:uid="{00000000-0006-0000-0700-000074000000}">
      <text>
        <r>
          <rPr>
            <sz val="10"/>
            <color rgb="FF333333"/>
            <rFont val="Calibri"/>
            <family val="2"/>
          </rPr>
          <t>SOURCE: Programme for International Student Assessment (PISA). Students achieving at least proficiency Level 2. Modal grade for PISA: http://dx.doi.org/10.1787/888934038799</t>
        </r>
      </text>
    </comment>
    <comment ref="E60" authorId="0" shapeId="0" xr:uid="{00000000-0006-0000-0700-000075000000}">
      <text>
        <r>
          <rPr>
            <sz val="10"/>
            <color rgb="FF333333"/>
            <rFont val="Calibri"/>
            <family val="2"/>
          </rPr>
          <t>SOURCE: Programme for International Student Assessment (PISA). Students achieving at least proficiency Level 2. Modal grade for PISA: http://dx.doi.org/10.1787/888934038799</t>
        </r>
      </text>
    </comment>
    <comment ref="H60" authorId="0" shapeId="0" xr:uid="{00000000-0006-0000-0700-000076000000}">
      <text>
        <r>
          <rPr>
            <sz val="10"/>
            <color rgb="FF333333"/>
            <rFont val="Calibri"/>
            <family val="2"/>
          </rPr>
          <t>SOURCE: Programme for International Student Assessment (PISA). Students achieving at least proficiency Level 2. Modal grade for PISA: http://dx.doi.org/10.1787/888934038799</t>
        </r>
      </text>
    </comment>
    <comment ref="K60" authorId="0" shapeId="0" xr:uid="{00000000-0006-0000-0700-000077000000}">
      <text>
        <r>
          <rPr>
            <sz val="10"/>
            <color rgb="FF333333"/>
            <rFont val="Calibri"/>
            <family val="2"/>
          </rPr>
          <t>SOURCE: Programme for International Student Assessment (PISA). Students achieving at least proficiency Level 2. Modal grade for PISA: http://dx.doi.org/10.1787/888934038799</t>
        </r>
      </text>
    </comment>
    <comment ref="E61" authorId="0" shapeId="0" xr:uid="{00000000-0006-0000-0700-000078000000}">
      <text>
        <r>
          <rPr>
            <sz val="10"/>
            <color rgb="FF333333"/>
            <rFont val="Calibri"/>
            <family val="2"/>
          </rPr>
          <t>SOURCE: Programme for International Student Assessment (PISA). Students achieving at least proficiency Level 2. Modal grade for PISA: http://dx.doi.org/10.1787/888934038799</t>
        </r>
      </text>
    </comment>
    <comment ref="K61" authorId="0" shapeId="0" xr:uid="{00000000-0006-0000-0700-000079000000}">
      <text>
        <r>
          <rPr>
            <sz val="10"/>
            <color rgb="FF333333"/>
            <rFont val="Calibri"/>
            <family val="2"/>
          </rPr>
          <t>SOURCE: Programme for International Student Assessment (PISA). Students achieving at least proficiency Level 2. Modal grade for PISA: http://dx.doi.org/10.1787/888934038799</t>
        </r>
      </text>
    </comment>
    <comment ref="E62" authorId="0" shapeId="0" xr:uid="{00000000-0006-0000-0700-00007A000000}">
      <text>
        <r>
          <rPr>
            <sz val="10"/>
            <color rgb="FF333333"/>
            <rFont val="Calibri"/>
            <family val="2"/>
          </rPr>
          <t>SOURCE: Programme for International Student Assessment (PISA). Students achieving at least proficiency Level 2. Modal grade for PISA: http://dx.doi.org/10.1787/888934038799</t>
        </r>
      </text>
    </comment>
    <comment ref="H62" authorId="0" shapeId="0" xr:uid="{00000000-0006-0000-0700-00007B000000}">
      <text>
        <r>
          <rPr>
            <sz val="10"/>
            <color rgb="FF333333"/>
            <rFont val="Calibri"/>
            <family val="2"/>
          </rPr>
          <t>SOURCE: Programme for International Student Assessment (PISA). Students achieving at least proficiency Level 2. Modal grade for PISA: http://dx.doi.org/10.1787/888934038799</t>
        </r>
      </text>
    </comment>
    <comment ref="K62" authorId="0" shapeId="0" xr:uid="{00000000-0006-0000-0700-00007C000000}">
      <text>
        <r>
          <rPr>
            <sz val="10"/>
            <color rgb="FF333333"/>
            <rFont val="Calibri"/>
            <family val="2"/>
          </rPr>
          <t>SOURCE: Programme for International Student Assessment (PISA). Students achieving at least proficiency Level 2. Modal grade for PISA: http://dx.doi.org/10.1787/888934038799</t>
        </r>
      </text>
    </comment>
    <comment ref="E63" authorId="0" shapeId="0" xr:uid="{00000000-0006-0000-0700-00007D000000}">
      <text>
        <r>
          <rPr>
            <sz val="10"/>
            <color rgb="FF333333"/>
            <rFont val="Calibri"/>
            <family val="2"/>
          </rPr>
          <t>SOURCE: Programme for International Student Assessment (PISA). Students achieving at least proficiency Level 2. Modal grade for PISA: http://dx.doi.org/10.1787/888934038799</t>
        </r>
      </text>
    </comment>
    <comment ref="H63" authorId="0" shapeId="0" xr:uid="{00000000-0006-0000-0700-00007E000000}">
      <text>
        <r>
          <rPr>
            <sz val="10"/>
            <color rgb="FF333333"/>
            <rFont val="Calibri"/>
            <family val="2"/>
          </rPr>
          <t>SOURCE: Programme for International Student Assessment (PISA). Students achieving at least proficiency Level 2. Modal grade for PISA: http://dx.doi.org/10.1787/888934038799</t>
        </r>
      </text>
    </comment>
    <comment ref="K63" authorId="0" shapeId="0" xr:uid="{00000000-0006-0000-0700-00007F000000}">
      <text>
        <r>
          <rPr>
            <sz val="10"/>
            <color rgb="FF333333"/>
            <rFont val="Calibri"/>
            <family val="2"/>
          </rPr>
          <t>SOURCE: Programme for International Student Assessment (PISA). Students achieving at least proficiency Level 2. Modal grade for PISA: http://dx.doi.org/10.1787/888934038799</t>
        </r>
      </text>
    </comment>
    <comment ref="E64" authorId="0" shapeId="0" xr:uid="{00000000-0006-0000-0700-000080000000}">
      <text>
        <r>
          <rPr>
            <sz val="10"/>
            <color rgb="FF333333"/>
            <rFont val="Calibri"/>
            <family val="2"/>
          </rPr>
          <t>SOURCE: Programme for International Student Assessment (PISA). Students achieving at least proficiency Level 2. Modal grade for PISA: http://dx.doi.org/10.1787/888934038799</t>
        </r>
      </text>
    </comment>
    <comment ref="H64" authorId="0" shapeId="0" xr:uid="{00000000-0006-0000-0700-000081000000}">
      <text>
        <r>
          <rPr>
            <sz val="10"/>
            <color rgb="FF333333"/>
            <rFont val="Calibri"/>
            <family val="2"/>
          </rPr>
          <t>SOURCE: Programme for International Student Assessment (PISA). Students achieving at least proficiency Level 2. Modal grade for PISA: http://dx.doi.org/10.1787/888934038799</t>
        </r>
      </text>
    </comment>
    <comment ref="K64" authorId="0" shapeId="0" xr:uid="{00000000-0006-0000-0700-000082000000}">
      <text>
        <r>
          <rPr>
            <sz val="10"/>
            <color rgb="FF333333"/>
            <rFont val="Calibri"/>
            <family val="2"/>
          </rPr>
          <t>SOURCE: Programme for International Student Assessment (PISA). Students achieving at least proficiency Level 2. Modal grade for PISA: http://dx.doi.org/10.1787/888934038799</t>
        </r>
      </text>
    </comment>
    <comment ref="E65" authorId="0" shapeId="0" xr:uid="{00000000-0006-0000-0700-000083000000}">
      <text>
        <r>
          <rPr>
            <sz val="10"/>
            <color rgb="FF333333"/>
            <rFont val="Calibri"/>
            <family val="2"/>
          </rPr>
          <t>SOURCE: Programme for International Student Assessment (PISA). Students achieving at least proficiency Level 2. Modal grade for PISA: http://dx.doi.org/10.1787/888934038799</t>
        </r>
      </text>
    </comment>
    <comment ref="H65" authorId="0" shapeId="0" xr:uid="{00000000-0006-0000-0700-000084000000}">
      <text>
        <r>
          <rPr>
            <sz val="10"/>
            <color rgb="FF333333"/>
            <rFont val="Calibri"/>
            <family val="2"/>
          </rPr>
          <t>SOURCE: Programme for International Student Assessment (PISA). Students achieving at least proficiency Level 2. Modal grade for PISA: http://dx.doi.org/10.1787/888934038799</t>
        </r>
      </text>
    </comment>
    <comment ref="K65" authorId="0" shapeId="0" xr:uid="{00000000-0006-0000-0700-000085000000}">
      <text>
        <r>
          <rPr>
            <sz val="10"/>
            <color rgb="FF333333"/>
            <rFont val="Calibri"/>
            <family val="2"/>
          </rPr>
          <t>SOURCE: Programme for International Student Assessment (PISA). Students achieving at least proficiency Level 2. Modal grade for PISA: http://dx.doi.org/10.1787/888934038799</t>
        </r>
      </text>
    </comment>
    <comment ref="E66" authorId="0" shapeId="0" xr:uid="{00000000-0006-0000-0700-000086000000}">
      <text>
        <r>
          <rPr>
            <sz val="10"/>
            <color rgb="FF333333"/>
            <rFont val="Calibri"/>
            <family val="2"/>
          </rPr>
          <t>SOURCE: Programme for International Student Assessment (PISA). Students achieving at least proficiency Level 2. Modal grade for PISA: http://dx.doi.org/10.1787/888934038799</t>
        </r>
      </text>
    </comment>
    <comment ref="H66" authorId="0" shapeId="0" xr:uid="{00000000-0006-0000-0700-000087000000}">
      <text>
        <r>
          <rPr>
            <sz val="10"/>
            <color rgb="FF333333"/>
            <rFont val="Calibri"/>
            <family val="2"/>
          </rPr>
          <t>SOURCE: Programme for International Student Assessment (PISA). Students achieving at least proficiency Level 2. Modal grade for PISA: http://dx.doi.org/10.1787/888934038799</t>
        </r>
      </text>
    </comment>
    <comment ref="K66" authorId="0" shapeId="0" xr:uid="{00000000-0006-0000-0700-000088000000}">
      <text>
        <r>
          <rPr>
            <sz val="10"/>
            <color rgb="FF333333"/>
            <rFont val="Calibri"/>
            <family val="2"/>
          </rPr>
          <t>SOURCE: Programme for International Student Assessment (PISA). Students achieving at least proficiency Level 2. Modal grade for PISA: http://dx.doi.org/10.1787/888934038799</t>
        </r>
      </text>
    </comment>
    <comment ref="D67" authorId="0" shapeId="0" xr:uid="{00000000-0006-0000-0700-000089000000}">
      <text>
        <r>
          <rPr>
            <sz val="10"/>
            <color rgb="FF333333"/>
            <rFont val="Calibri"/>
            <family val="2"/>
          </rPr>
          <t>SOURCE: Trends in International Mathematics and Science Study (TIMSS). Students achieving at least Intermediate International Benchmark. TIMSS over PISA was chosen by the UIS. Grade 8</t>
        </r>
      </text>
    </comment>
    <comment ref="E68" authorId="0" shapeId="0" xr:uid="{00000000-0006-0000-0700-00008A000000}">
      <text>
        <r>
          <rPr>
            <sz val="10"/>
            <color rgb="FF333333"/>
            <rFont val="Calibri"/>
            <family val="2"/>
          </rPr>
          <t>SOURCE: Programme for International Student Assessment (PISA). Students achieving at least proficiency Level 2. Modal grade for PISA: http://dx.doi.org/10.1787/888934038799</t>
        </r>
      </text>
    </comment>
    <comment ref="H68" authorId="0" shapeId="0" xr:uid="{00000000-0006-0000-0700-00008B000000}">
      <text>
        <r>
          <rPr>
            <sz val="10"/>
            <color rgb="FF333333"/>
            <rFont val="Calibri"/>
            <family val="2"/>
          </rPr>
          <t>SOURCE: Programme for International Student Assessment (PISA). Students achieving at least proficiency Level 2. Modal grade for PISA: http://dx.doi.org/10.1787/888934038799</t>
        </r>
      </text>
    </comment>
    <comment ref="K68" authorId="0" shapeId="0" xr:uid="{00000000-0006-0000-0700-00008C000000}">
      <text>
        <r>
          <rPr>
            <sz val="10"/>
            <color rgb="FF333333"/>
            <rFont val="Calibri"/>
            <family val="2"/>
          </rPr>
          <t>SOURCE: Programme for International Student Assessment (PISA). Students achieving at least proficiency Level 2. Modal grade for PISA: http://dx.doi.org/10.1787/888934038799</t>
        </r>
      </text>
    </comment>
    <comment ref="E69" authorId="0" shapeId="0" xr:uid="{00000000-0006-0000-0700-00008D000000}">
      <text>
        <r>
          <rPr>
            <sz val="10"/>
            <color rgb="FF333333"/>
            <rFont val="Calibri"/>
            <family val="2"/>
          </rPr>
          <t>SOURCE: Programme for International Student Assessment (PISA). Students achieving at least proficiency Level 2. Modal grade for PISA: http://dx.doi.org/10.1787/888934038799</t>
        </r>
      </text>
    </comment>
    <comment ref="H69" authorId="0" shapeId="0" xr:uid="{00000000-0006-0000-0700-00008E000000}">
      <text>
        <r>
          <rPr>
            <sz val="10"/>
            <color rgb="FF333333"/>
            <rFont val="Calibri"/>
            <family val="2"/>
          </rPr>
          <t>SOURCE: Programme for International Student Assessment (PISA). Students achieving at least proficiency Level 2. Modal grade for PISA: http://dx.doi.org/10.1787/888934038799</t>
        </r>
      </text>
    </comment>
    <comment ref="K69" authorId="0" shapeId="0" xr:uid="{00000000-0006-0000-0700-00008F000000}">
      <text>
        <r>
          <rPr>
            <sz val="10"/>
            <color rgb="FF333333"/>
            <rFont val="Calibri"/>
            <family val="2"/>
          </rPr>
          <t>SOURCE: Programme for International Student Assessment (PISA). Students achieving at least proficiency Level 2. Modal grade for PISA: http://dx.doi.org/10.1787/888934038799</t>
        </r>
      </text>
    </comment>
    <comment ref="E70" authorId="0" shapeId="0" xr:uid="{00000000-0006-0000-0700-000090000000}">
      <text>
        <r>
          <rPr>
            <sz val="10"/>
            <color rgb="FF333333"/>
            <rFont val="Calibri"/>
            <family val="2"/>
          </rPr>
          <t>SOURCE: Programme for International Student Assessment (PISA). Students achieving at least proficiency Level 2. Modal grade for PISA: http://dx.doi.org/10.1787/888934038799</t>
        </r>
      </text>
    </comment>
    <comment ref="K70" authorId="0" shapeId="0" xr:uid="{00000000-0006-0000-0700-000091000000}">
      <text>
        <r>
          <rPr>
            <sz val="10"/>
            <color rgb="FF333333"/>
            <rFont val="Calibri"/>
            <family val="2"/>
          </rPr>
          <t>SOURCE: Programme for International Student Assessment (PISA). Students achieving at least proficiency Level 2. Modal grade for PISA: http://dx.doi.org/10.1787/888934038799</t>
        </r>
      </text>
    </comment>
    <comment ref="E71" authorId="0" shapeId="0" xr:uid="{00000000-0006-0000-0700-000092000000}">
      <text>
        <r>
          <rPr>
            <sz val="10"/>
            <color rgb="FF333333"/>
            <rFont val="Calibri"/>
            <family val="2"/>
          </rPr>
          <t>SOURCE: Programme for International Student Assessment (PISA). Students achieving at least proficiency Level 2. Modal grade for PISA: http://dx.doi.org/10.1787/888934038799</t>
        </r>
      </text>
    </comment>
    <comment ref="H71" authorId="0" shapeId="0" xr:uid="{00000000-0006-0000-0700-000093000000}">
      <text>
        <r>
          <rPr>
            <sz val="10"/>
            <color rgb="FF333333"/>
            <rFont val="Calibri"/>
            <family val="2"/>
          </rPr>
          <t>SOURCE: Programme for International Student Assessment (PISA). Students achieving at least proficiency Level 2. Modal grade for PISA: http://dx.doi.org/10.1787/888934038799</t>
        </r>
      </text>
    </comment>
    <comment ref="K71" authorId="0" shapeId="0" xr:uid="{00000000-0006-0000-0700-000094000000}">
      <text>
        <r>
          <rPr>
            <sz val="10"/>
            <color rgb="FF333333"/>
            <rFont val="Calibri"/>
            <family val="2"/>
          </rPr>
          <t>SOURCE: Programme for International Student Assessment (PISA). Students achieving at least proficiency Level 2. Modal grade for PISA: http://dx.doi.org/10.1787/888934038799</t>
        </r>
      </text>
    </comment>
    <comment ref="D72" authorId="0" shapeId="0" xr:uid="{00000000-0006-0000-0700-000095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H72" authorId="0" shapeId="0" xr:uid="{00000000-0006-0000-0700-000096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E73" authorId="0" shapeId="0" xr:uid="{00000000-0006-0000-0700-000097000000}">
      <text>
        <r>
          <rPr>
            <sz val="10"/>
            <color rgb="FF333333"/>
            <rFont val="Calibri"/>
            <family val="2"/>
          </rPr>
          <t>SOURCE: Programme for International Student Assessment (PISA). Students achieving at least proficiency Level 2. Modal grade for PISA: http://dx.doi.org/10.1787/888934038799</t>
        </r>
      </text>
    </comment>
    <comment ref="H73" authorId="0" shapeId="0" xr:uid="{00000000-0006-0000-0700-000098000000}">
      <text>
        <r>
          <rPr>
            <sz val="10"/>
            <color rgb="FF333333"/>
            <rFont val="Calibri"/>
            <family val="2"/>
          </rPr>
          <t>SOURCE: Programme for International Student Assessment (PISA). Students achieving at least proficiency Level 2. Modal grade for PISA: http://dx.doi.org/10.1787/888934038799</t>
        </r>
      </text>
    </comment>
    <comment ref="K73" authorId="0" shapeId="0" xr:uid="{00000000-0006-0000-0700-000099000000}">
      <text>
        <r>
          <rPr>
            <sz val="10"/>
            <color rgb="FF333333"/>
            <rFont val="Calibri"/>
            <family val="2"/>
          </rPr>
          <t>SOURCE: Programme for International Student Assessment (PISA). Students achieving at least proficiency Level 2. Modal grade for PISA: http://dx.doi.org/10.1787/888934038799</t>
        </r>
      </text>
    </comment>
    <comment ref="E74" authorId="0" shapeId="0" xr:uid="{00000000-0006-0000-0700-00009A000000}">
      <text>
        <r>
          <rPr>
            <sz val="10"/>
            <color rgb="FF333333"/>
            <rFont val="Calibri"/>
            <family val="2"/>
          </rPr>
          <t>SOURCE: Programme for International Student Assessment (PISA). Students achieving at least proficiency Level 2. Modal grade for PISA: http://dx.doi.org/10.1787/888934038799</t>
        </r>
      </text>
    </comment>
    <comment ref="H74" authorId="0" shapeId="0" xr:uid="{00000000-0006-0000-0700-00009B000000}">
      <text>
        <r>
          <rPr>
            <sz val="10"/>
            <color rgb="FF333333"/>
            <rFont val="Calibri"/>
            <family val="2"/>
          </rPr>
          <t>SOURCE: Programme for International Student Assessment (PISA). Students achieving at least proficiency Level 2. Modal grade for PISA: http://dx.doi.org/10.1787/888934038799</t>
        </r>
      </text>
    </comment>
    <comment ref="K74" authorId="0" shapeId="0" xr:uid="{00000000-0006-0000-0700-00009C000000}">
      <text>
        <r>
          <rPr>
            <sz val="10"/>
            <color rgb="FF333333"/>
            <rFont val="Calibri"/>
            <family val="2"/>
          </rPr>
          <t>SOURCE: Programme for International Student Assessment (PISA). Students achieving at least proficiency Level 2. Modal grade for PISA: http://dx.doi.org/10.1787/888934038799</t>
        </r>
      </text>
    </comment>
    <comment ref="L75" authorId="0" shapeId="0" xr:uid="{00000000-0006-0000-0700-00009D000000}">
      <text>
        <r>
          <rPr>
            <sz val="10"/>
            <color rgb="FF333333"/>
            <rFont val="Calibri"/>
            <family val="2"/>
          </rPr>
          <t>SOURCE: National Learning Assessment (NLA). Grade 9</t>
        </r>
      </text>
    </comment>
    <comment ref="H76" authorId="0" shapeId="0" xr:uid="{00000000-0006-0000-0700-00009E000000}">
      <text>
        <r>
          <rPr>
            <sz val="10"/>
            <color rgb="FF333333"/>
            <rFont val="Calibri"/>
            <family val="2"/>
          </rPr>
          <t>SOURCE: Programme for International Student Assessment (PISA). Students achieving at least proficiency Level 2. Modal grade for PISA: http://dx.doi.org/10.1787/888934038799</t>
        </r>
      </text>
    </comment>
    <comment ref="K76" authorId="0" shapeId="0" xr:uid="{00000000-0006-0000-0700-00009F000000}">
      <text>
        <r>
          <rPr>
            <sz val="10"/>
            <color rgb="FF333333"/>
            <rFont val="Calibri"/>
            <family val="2"/>
          </rPr>
          <t>SOURCE: Programme for International Student Assessment (PISA). Students achieving at least proficiency Level 2. Modal grade for PISA: http://dx.doi.org/10.1787/888934038799</t>
        </r>
      </text>
    </comment>
    <comment ref="H77" authorId="0" shapeId="0" xr:uid="{00000000-0006-0000-0700-0000A0000000}">
      <text>
        <r>
          <rPr>
            <sz val="10"/>
            <color rgb="FF333333"/>
            <rFont val="Calibri"/>
            <family val="2"/>
          </rPr>
          <t>SOURCE: Programme for International Student Assessment (PISA) for Development. Students achieving at least proficiency Level 2. Modal grade for PISA: http://dx.doi.org/10.1787/888934038799</t>
        </r>
      </text>
    </comment>
    <comment ref="H78" authorId="0" shapeId="0" xr:uid="{00000000-0006-0000-0700-0000A1000000}">
      <text>
        <r>
          <rPr>
            <sz val="10"/>
            <color rgb="FF333333"/>
            <rFont val="Calibri"/>
            <family val="2"/>
          </rPr>
          <t>SOURCE: Programme for International Student Assessment (PISA) for Development. Students achieving at least proficiency Level 2. Modal grade for PISA: http://dx.doi.org/10.1787/888934038799</t>
        </r>
      </text>
    </comment>
    <comment ref="H79" authorId="0" shapeId="0" xr:uid="{00000000-0006-0000-0700-0000A2000000}">
      <text>
        <r>
          <rPr>
            <sz val="10"/>
            <color rgb="FF333333"/>
            <rFont val="Calibri"/>
            <family val="2"/>
          </rPr>
          <t>SOURCE: Programme for International Student Assessment (PISA) for Development. Students achieving at least proficiency Level 2. Modal grade for PISA: http://dx.doi.org/10.1787/888934038799</t>
        </r>
      </text>
    </comment>
    <comment ref="E80" authorId="0" shapeId="0" xr:uid="{00000000-0006-0000-0700-0000A3000000}">
      <text>
        <r>
          <rPr>
            <sz val="10"/>
            <color rgb="FF333333"/>
            <rFont val="Calibri"/>
            <family val="2"/>
          </rPr>
          <t>SOURCE: Programme for International Student Assessment (PISA). Students achieving at least proficiency Level 2. Modal grade for PISA: http://dx.doi.org/10.1787/888934038799</t>
        </r>
      </text>
    </comment>
    <comment ref="H80" authorId="0" shapeId="0" xr:uid="{00000000-0006-0000-0700-0000A4000000}">
      <text>
        <r>
          <rPr>
            <sz val="10"/>
            <color rgb="FF333333"/>
            <rFont val="Calibri"/>
            <family val="2"/>
          </rPr>
          <t>SOURCE: Programme for International Student Assessment (PISA). Students achieving at least proficiency Level 2. Modal grade for PISA: http://dx.doi.org/10.1787/888934038799</t>
        </r>
      </text>
    </comment>
    <comment ref="K80" authorId="0" shapeId="0" xr:uid="{00000000-0006-0000-0700-0000A5000000}">
      <text>
        <r>
          <rPr>
            <sz val="10"/>
            <color rgb="FF333333"/>
            <rFont val="Calibri"/>
            <family val="2"/>
          </rPr>
          <t>SOURCE: Programme for International Student Assessment (PISA). Students achieving at least proficiency Level 2. Modal grade for PISA: http://dx.doi.org/10.1787/888934038799</t>
        </r>
      </text>
    </comment>
    <comment ref="K81" authorId="0" shapeId="0" xr:uid="{00000000-0006-0000-0700-0000A6000000}">
      <text>
        <r>
          <rPr>
            <sz val="10"/>
            <color rgb="FF333333"/>
            <rFont val="Calibri"/>
            <family val="2"/>
          </rPr>
          <t>SOURCE: Programme for International Student Assessment (PISA). Students achieving at least proficiency Level 2. Modal grade for PISA: http://dx.doi.org/10.1787/888934038799</t>
        </r>
      </text>
    </comment>
    <comment ref="H82" authorId="0" shapeId="0" xr:uid="{00000000-0006-0000-0700-0000A7000000}">
      <text>
        <r>
          <rPr>
            <sz val="10"/>
            <color rgb="FF333333"/>
            <rFont val="Calibri"/>
            <family val="2"/>
          </rPr>
          <t>SOURCE: Programme for International Student Assessment (PISA) for Development. Students achieving at least proficiency Level 2. Modal grade for PISA: http://dx.doi.org/10.1787/888934038799</t>
        </r>
      </text>
    </comment>
    <comment ref="E83" authorId="0" shapeId="0" xr:uid="{00000000-0006-0000-0700-0000A8000000}">
      <text>
        <r>
          <rPr>
            <sz val="10"/>
            <color rgb="FF333333"/>
            <rFont val="Calibri"/>
            <family val="2"/>
          </rPr>
          <t>SOURCE: Programme for International Student Assessment (PISA). Students achieving at least proficiency Level 2. Modal grade for PISA: http://dx.doi.org/10.1787/888934038799</t>
        </r>
      </text>
    </comment>
    <comment ref="L84" authorId="0" shapeId="0" xr:uid="{00000000-0006-0000-0700-0000A9000000}">
      <text>
        <r>
          <rPr>
            <sz val="10"/>
            <color rgb="FF333333"/>
            <rFont val="Calibri"/>
            <family val="2"/>
          </rPr>
          <t>SOURCE: National Assessment of Educational Progress (NAEP). Grade 8. MLP: Proficient Level</t>
        </r>
      </text>
    </comment>
    <comment ref="H85" authorId="0" shapeId="0" xr:uid="{00000000-0006-0000-0700-0000AA000000}">
      <text>
        <r>
          <rPr>
            <sz val="10"/>
            <color rgb="FF333333"/>
            <rFont val="Calibri"/>
            <family val="2"/>
          </rPr>
          <t>SOURCE: Programme for International Student Assessment (PISA). Students achieving at least proficiency Level 2. Modal grade for PISA: http://dx.doi.org/10.1787/888934038799</t>
        </r>
      </text>
    </comment>
    <comment ref="E86" authorId="0" shapeId="0" xr:uid="{00000000-0006-0000-0700-0000AB000000}">
      <text>
        <r>
          <rPr>
            <sz val="10"/>
            <color rgb="FF333333"/>
            <rFont val="Calibri"/>
            <family val="2"/>
          </rPr>
          <t>SOURCE: Programme for International Student Assessment (PISA). Students achieving at least proficiency Level 2. Modal grade for PISA: http://dx.doi.org/10.1787/888934038799</t>
        </r>
      </text>
    </comment>
    <comment ref="H86" authorId="0" shapeId="0" xr:uid="{00000000-0006-0000-0700-0000AC000000}">
      <text>
        <r>
          <rPr>
            <sz val="10"/>
            <color rgb="FF333333"/>
            <rFont val="Calibri"/>
            <family val="2"/>
          </rPr>
          <t>SOURCE: Programme for International Student Assessment (PISA). Students achieving at least proficiency Level 2. Modal grade for PISA: http://dx.doi.org/10.1787/888934038799</t>
        </r>
      </text>
    </comment>
    <comment ref="K86" authorId="0" shapeId="0" xr:uid="{00000000-0006-0000-0700-0000AD000000}">
      <text>
        <r>
          <rPr>
            <sz val="10"/>
            <color rgb="FF333333"/>
            <rFont val="Calibri"/>
            <family val="2"/>
          </rPr>
          <t>SOURCE: Programme for International Student Assessment (PISA). Students achieving at least proficiency Level 2. Modal grade for PISA: http://dx.doi.org/10.1787/888934038799</t>
        </r>
      </text>
    </comment>
    <comment ref="H87" authorId="0" shapeId="0" xr:uid="{00000000-0006-0000-0700-0000AE000000}">
      <text>
        <r>
          <rPr>
            <sz val="10"/>
            <color rgb="FF333333"/>
            <rFont val="Calibri"/>
            <family val="2"/>
          </rPr>
          <t>SOURCE: Programme for International Student Assessment (PISA). Students achieving at least proficiency Level 2. Modal grade for PISA: http://dx.doi.org/10.1787/888934038799</t>
        </r>
      </text>
    </comment>
    <comment ref="D88" authorId="0" shapeId="0" xr:uid="{00000000-0006-0000-0700-0000AF000000}">
      <text>
        <r>
          <rPr>
            <sz val="10"/>
            <color rgb="FF333333"/>
            <rFont val="Calibri"/>
            <family val="2"/>
          </rPr>
          <t>SOURCE: Trends in International Mathematics and Science Study (TIMSS). Students achieving at least Intermediate International Benchmark. Grade 8</t>
        </r>
      </text>
    </comment>
    <comment ref="H88" authorId="0" shapeId="0" xr:uid="{00000000-0006-0000-0700-0000B0000000}">
      <text>
        <r>
          <rPr>
            <sz val="10"/>
            <color rgb="FF333333"/>
            <rFont val="Calibri"/>
            <family val="2"/>
          </rPr>
          <t>SOURCE: Trends in International Mathematics and Science Study (TIMSS). Students achieving at least Intermediate International Benchmark. Grade 8</t>
        </r>
      </text>
    </comment>
    <comment ref="D89" authorId="0" shapeId="0" xr:uid="{00000000-0006-0000-0700-0000B1000000}">
      <text>
        <r>
          <rPr>
            <sz val="10"/>
            <color rgb="FF333333"/>
            <rFont val="Calibri"/>
            <family val="2"/>
          </rPr>
          <t>SOURCE: Trends in International Mathematics and Science Study (TIMSS). Students achieving at least Intermediate International Benchmark. Grade 8</t>
        </r>
      </text>
    </comment>
    <comment ref="H89" authorId="0" shapeId="0" xr:uid="{00000000-0006-0000-0700-0000B2000000}">
      <text>
        <r>
          <rPr>
            <sz val="10"/>
            <color rgb="FF333333"/>
            <rFont val="Calibri"/>
            <family val="2"/>
          </rPr>
          <t>SOURCE: Trends in International Mathematics and Science Study (TIMSS). Students achieving at least Intermediate International Benchmark. Grade 8</t>
        </r>
      </text>
    </comment>
    <comment ref="H90" authorId="0" shapeId="0" xr:uid="{00000000-0006-0000-0700-0000B3000000}">
      <text>
        <r>
          <rPr>
            <sz val="10"/>
            <color rgb="FF333333"/>
            <rFont val="Calibri"/>
            <family val="2"/>
          </rPr>
          <t>SOURCE: Trends in International Mathematics and Science Study (TIMSS). Students achieving at least Intermediate International Benchmark. Grade 8</t>
        </r>
      </text>
    </comment>
    <comment ref="H91" authorId="0" shapeId="0" xr:uid="{00000000-0006-0000-0700-0000B4000000}">
      <text>
        <r>
          <rPr>
            <sz val="10"/>
            <color rgb="FF333333"/>
            <rFont val="Calibri"/>
            <family val="2"/>
          </rPr>
          <t>SOURCE: Programme for International Student Assessment (PISA). Students achieving at least proficiency Level 2. Modal grade for PISA: http://dx.doi.org/10.1787/888934038799</t>
        </r>
      </text>
    </comment>
    <comment ref="K91" authorId="0" shapeId="0" xr:uid="{00000000-0006-0000-0700-0000B5000000}">
      <text>
        <r>
          <rPr>
            <sz val="10"/>
            <color rgb="FF333333"/>
            <rFont val="Calibri"/>
            <family val="2"/>
          </rPr>
          <t>SOURCE: Programme for International Student Assessment (PISA). Students achieving at least proficiency Level 2. Modal grade for PISA: http://dx.doi.org/10.1787/888934038799</t>
        </r>
      </text>
    </comment>
    <comment ref="E92" authorId="0" shapeId="0" xr:uid="{00000000-0006-0000-0700-0000B6000000}">
      <text>
        <r>
          <rPr>
            <sz val="10"/>
            <color rgb="FF333333"/>
            <rFont val="Calibri"/>
            <family val="2"/>
          </rPr>
          <t>SOURCE: Programme for International Student Assessment (PISA). Students achieving at least proficiency Level 2. Modal grade for PISA: http://dx.doi.org/10.1787/888934038799</t>
        </r>
      </text>
    </comment>
    <comment ref="H92" authorId="0" shapeId="0" xr:uid="{00000000-0006-0000-0700-0000B7000000}">
      <text>
        <r>
          <rPr>
            <sz val="10"/>
            <color rgb="FF333333"/>
            <rFont val="Calibri"/>
            <family val="2"/>
          </rPr>
          <t>SOURCE: Programme for International Student Assessment (PISA). Students achieving at least proficiency Level 2. Modal grade for PISA: http://dx.doi.org/10.1787/888934038799</t>
        </r>
      </text>
    </comment>
    <comment ref="K92" authorId="0" shapeId="0" xr:uid="{00000000-0006-0000-0700-0000B8000000}">
      <text>
        <r>
          <rPr>
            <sz val="10"/>
            <color rgb="FF333333"/>
            <rFont val="Calibri"/>
            <family val="2"/>
          </rPr>
          <t>SOURCE: Programme for International Student Assessment (PISA). Students achieving at least proficiency Level 2. Modal grade for PISA: http://dx.doi.org/10.1787/888934038799</t>
        </r>
      </text>
    </comment>
    <comment ref="E93" authorId="0" shapeId="0" xr:uid="{00000000-0006-0000-0700-0000B9000000}">
      <text>
        <r>
          <rPr>
            <sz val="10"/>
            <color rgb="FF333333"/>
            <rFont val="Calibri"/>
            <family val="2"/>
          </rPr>
          <t>SOURCE: Programme for International Student Assessment (PISA). Students achieving at least proficiency Level 2. Modal grade for PISA: http://dx.doi.org/10.1787/888934038799</t>
        </r>
      </text>
    </comment>
    <comment ref="H93" authorId="0" shapeId="0" xr:uid="{00000000-0006-0000-0700-0000BA000000}">
      <text>
        <r>
          <rPr>
            <sz val="10"/>
            <color rgb="FF333333"/>
            <rFont val="Calibri"/>
            <family val="2"/>
          </rPr>
          <t>SOURCE: Programme for International Student Assessment (PISA). Students achieving at least proficiency Level 2. Modal grade for PISA: http://dx.doi.org/10.1787/888934038799</t>
        </r>
      </text>
    </comment>
    <comment ref="K93" authorId="0" shapeId="0" xr:uid="{00000000-0006-0000-0700-0000BB000000}">
      <text>
        <r>
          <rPr>
            <sz val="10"/>
            <color rgb="FF333333"/>
            <rFont val="Calibri"/>
            <family val="2"/>
          </rPr>
          <t>SOURCE: Programme for International Student Assessment (PISA). Students achieving at least proficiency Level 2. Modal grade for PISA: http://dx.doi.org/10.1787/888934038799</t>
        </r>
      </text>
    </comment>
    <comment ref="H94" authorId="0" shapeId="0" xr:uid="{00000000-0006-0000-0700-0000BC000000}">
      <text>
        <r>
          <rPr>
            <sz val="10"/>
            <color rgb="FF333333"/>
            <rFont val="Calibri"/>
            <family val="2"/>
          </rPr>
          <t>SOURCE: Trends in International Mathematics and Science Study (TIMSS). Students achieving at least Intermediate International Benchmark. Grade 8</t>
        </r>
      </text>
    </comment>
    <comment ref="D95" authorId="0" shapeId="0" xr:uid="{00000000-0006-0000-0700-0000BD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H95" authorId="0" shapeId="0" xr:uid="{00000000-0006-0000-0700-0000BE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D96" authorId="0" shapeId="0" xr:uid="{00000000-0006-0000-0700-0000BF000000}">
      <text>
        <r>
          <rPr>
            <sz val="10"/>
            <color rgb="FF333333"/>
            <rFont val="Calibri"/>
            <family val="2"/>
          </rPr>
          <t>SOURCE: Trends in International Mathematics and Science Study (TIMSS). Students achieving at least Intermediate International Benchmark. TIMSS over PISA was chosen by the UIS. Grade 8</t>
        </r>
      </text>
    </comment>
    <comment ref="H96" authorId="0" shapeId="0" xr:uid="{00000000-0006-0000-0700-0000C0000000}">
      <text>
        <r>
          <rPr>
            <sz val="10"/>
            <color rgb="FF333333"/>
            <rFont val="Calibri"/>
            <family val="2"/>
          </rPr>
          <t>SOURCE: Trends in International Mathematics and Science Study (TIMSS). Students achieving at least Intermediate International Benchmark. TIMSS over PISA was chosen by the UIS. Grade 8</t>
        </r>
      </text>
    </comment>
    <comment ref="D97" authorId="0" shapeId="0" xr:uid="{00000000-0006-0000-0700-0000C1000000}">
      <text>
        <r>
          <rPr>
            <sz val="10"/>
            <color rgb="FF333333"/>
            <rFont val="Calibri"/>
            <family val="2"/>
          </rPr>
          <t>SOURCE: Trends in International Mathematics and Science Study (TIMSS). Students achieving at least Intermediate International Benchmark. Grade 8</t>
        </r>
      </text>
    </comment>
    <comment ref="H97" authorId="0" shapeId="0" xr:uid="{00000000-0006-0000-0700-0000C2000000}">
      <text>
        <r>
          <rPr>
            <sz val="10"/>
            <color rgb="FF333333"/>
            <rFont val="Calibri"/>
            <family val="2"/>
          </rPr>
          <t>SOURCE: Trends in International Mathematics and Science Study (TIMSS). Students achieving at least Intermediate International Benchmark. Grade 8</t>
        </r>
      </text>
    </comment>
    <comment ref="D98" authorId="0" shapeId="0" xr:uid="{00000000-0006-0000-0700-0000C3000000}">
      <text>
        <r>
          <rPr>
            <sz val="10"/>
            <color rgb="FF333333"/>
            <rFont val="Calibri"/>
            <family val="2"/>
          </rPr>
          <t>SOURCE: Trends in International Mathematics and Science Study (TIMSS). Students achieving at least Intermediate International Benchmark. Grade 8</t>
        </r>
      </text>
    </comment>
    <comment ref="D99" authorId="0" shapeId="0" xr:uid="{00000000-0006-0000-0700-0000C4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H99" authorId="0" shapeId="0" xr:uid="{00000000-0006-0000-0700-0000C5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D100" authorId="0" shapeId="0" xr:uid="{00000000-0006-0000-0700-0000C6000000}">
      <text>
        <r>
          <rPr>
            <sz val="10"/>
            <color rgb="FF333333"/>
            <rFont val="Calibri"/>
            <family val="2"/>
          </rPr>
          <t>SOURCE: Trends in International Mathematics and Science Study (TIMSS). Students achieving at least Intermediate International Benchmark. TIMSS over PISA was chosen by the UIS. Grade 8</t>
        </r>
      </text>
    </comment>
    <comment ref="H100" authorId="0" shapeId="0" xr:uid="{00000000-0006-0000-0700-0000C7000000}">
      <text>
        <r>
          <rPr>
            <sz val="10"/>
            <color rgb="FF333333"/>
            <rFont val="Calibri"/>
            <family val="2"/>
          </rPr>
          <t>SOURCE: Trends in International Mathematics and Science Study (TIMSS). Students achieving at least Intermediate International Benchmark. TIMSS over PISA was chosen by the UIS. Grade 8</t>
        </r>
      </text>
    </comment>
    <comment ref="D101" authorId="0" shapeId="0" xr:uid="{00000000-0006-0000-0700-0000C8000000}">
      <text>
        <r>
          <rPr>
            <sz val="10"/>
            <color rgb="FF333333"/>
            <rFont val="Calibri"/>
            <family val="2"/>
          </rPr>
          <t>SOURCE: Trends in International Mathematics and Science Study (TIMSS). Students achieving at least Intermediate International Benchmark. Grade 8</t>
        </r>
      </text>
    </comment>
    <comment ref="E102" authorId="0" shapeId="0" xr:uid="{00000000-0006-0000-0700-0000C9000000}">
      <text>
        <r>
          <rPr>
            <sz val="10"/>
            <color rgb="FF333333"/>
            <rFont val="Calibri"/>
            <family val="2"/>
          </rPr>
          <t>SOURCE: Programme for International Student Assessment (PISA). Students achieving at least proficiency Level 2. Modal grade for PISA: http://dx.doi.org/10.1787/888934038799</t>
        </r>
      </text>
    </comment>
    <comment ref="H102" authorId="0" shapeId="0" xr:uid="{00000000-0006-0000-0700-0000CA000000}">
      <text>
        <r>
          <rPr>
            <sz val="10"/>
            <color rgb="FF333333"/>
            <rFont val="Calibri"/>
            <family val="2"/>
          </rPr>
          <t>SOURCE: Programme for International Student Assessment (PISA). Students achieving at least proficiency Level 2. Modal grade for PISA: http://dx.doi.org/10.1787/888934038799</t>
        </r>
      </text>
    </comment>
    <comment ref="D103" authorId="0" shapeId="0" xr:uid="{00000000-0006-0000-0700-0000CB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H103" authorId="0" shapeId="0" xr:uid="{00000000-0006-0000-0700-0000CC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D104" authorId="0" shapeId="0" xr:uid="{00000000-0006-0000-0700-0000CD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H104" authorId="0" shapeId="0" xr:uid="{00000000-0006-0000-0700-0000CE000000}">
      <text>
        <r>
          <rPr>
            <sz val="10"/>
            <color rgb="FF333333"/>
            <rFont val="Calibri"/>
            <family val="2"/>
          </rPr>
          <t>SOURCE: Trends in International Mathematics and Science Study (TIMSS). Students achieving at least Intermediate International Benchmark. TIMSS over PISA was chosen by the country. Grade 8</t>
        </r>
      </text>
    </comment>
    <comment ref="E105" authorId="0" shapeId="0" xr:uid="{00000000-0006-0000-0700-0000CF000000}">
      <text>
        <r>
          <rPr>
            <sz val="10"/>
            <color rgb="FF333333"/>
            <rFont val="Calibri"/>
            <family val="2"/>
          </rPr>
          <t>SOURCE: Programme for International Student Assessment (PISA). Students achieving at least proficiency Level 2. Modal grade for PISA: http://dx.doi.org/10.1787/888934038799</t>
        </r>
      </text>
    </comment>
    <comment ref="H105" authorId="0" shapeId="0" xr:uid="{00000000-0006-0000-0700-0000D0000000}">
      <text>
        <r>
          <rPr>
            <sz val="10"/>
            <color rgb="FF333333"/>
            <rFont val="Calibri"/>
            <family val="2"/>
          </rPr>
          <t>SOURCE: Programme for International Student Assessment (PISA). Students achieving at least proficiency Level 2. Modal grade for PISA: http://dx.doi.org/10.1787/888934038799</t>
        </r>
      </text>
    </comment>
    <comment ref="K105" authorId="0" shapeId="0" xr:uid="{00000000-0006-0000-0700-0000D1000000}">
      <text>
        <r>
          <rPr>
            <sz val="10"/>
            <color rgb="FF333333"/>
            <rFont val="Calibri"/>
            <family val="2"/>
          </rPr>
          <t>SOURCE: Programme for International Student Assessment (PISA). Students achieving at least proficiency Level 2. Modal grade for PISA: http://dx.doi.org/10.1787/888934038799</t>
        </r>
      </text>
    </comment>
    <comment ref="E106" authorId="0" shapeId="0" xr:uid="{00000000-0006-0000-0700-0000D2000000}">
      <text>
        <r>
          <rPr>
            <sz val="10"/>
            <color rgb="FF333333"/>
            <rFont val="Calibri"/>
            <family val="2"/>
          </rPr>
          <t>SOURCE: Programme for International Student Assessment (PISA). Students achieving at least proficiency Level 2. Modal grade for PISA: http://dx.doi.org/10.1787/888934038799</t>
        </r>
      </text>
    </comment>
    <comment ref="H106" authorId="0" shapeId="0" xr:uid="{00000000-0006-0000-0700-0000D3000000}">
      <text>
        <r>
          <rPr>
            <sz val="10"/>
            <color rgb="FF333333"/>
            <rFont val="Calibri"/>
            <family val="2"/>
          </rPr>
          <t>SOURCE: Programme for International Student Assessment (PISA). Students achieving at least proficiency Level 2. Modal grade for PISA: http://dx.doi.org/10.1787/888934038799</t>
        </r>
      </text>
    </comment>
    <comment ref="K106" authorId="0" shapeId="0" xr:uid="{00000000-0006-0000-0700-0000D4000000}">
      <text>
        <r>
          <rPr>
            <sz val="10"/>
            <color rgb="FF333333"/>
            <rFont val="Calibri"/>
            <family val="2"/>
          </rPr>
          <t>SOURCE: Programme for International Student Assessment (PISA). Students achieving at least proficiency Level 2. Modal grade for PISA: http://dx.doi.org/10.1787/888934038799</t>
        </r>
      </text>
    </comment>
    <comment ref="D107" authorId="0" shapeId="0" xr:uid="{00000000-0006-0000-0700-0000D5000000}">
      <text>
        <r>
          <rPr>
            <sz val="10"/>
            <color rgb="FF333333"/>
            <rFont val="Calibri"/>
            <family val="2"/>
          </rPr>
          <t>SOURCE: Trends in International Mathematics and Science Study (TIMSS). Students achieving at least Intermediate International Benchmark. Grade 8</t>
        </r>
      </text>
    </comment>
    <comment ref="H108" authorId="0" shapeId="0" xr:uid="{00000000-0006-0000-0700-0000D6000000}">
      <text>
        <r>
          <rPr>
            <sz val="10"/>
            <color rgb="FF333333"/>
            <rFont val="Calibri"/>
            <family val="2"/>
          </rPr>
          <t>SOURCE: Programme for International Student Assessment (PISA) for Development. Students achieving at least proficiency Level 2. Modal grade for PISA: http://dx.doi.org/10.1787/888934038799</t>
        </r>
      </text>
    </comment>
    <comment ref="G109" authorId="0" shapeId="0" xr:uid="{00000000-0006-0000-0700-0000D7000000}">
      <text>
        <r>
          <rPr>
            <sz val="10"/>
            <color rgb="FF333333"/>
            <rFont val="Calibri"/>
            <family val="2"/>
          </rPr>
          <t>SOURCE: National Learning Assessment (NLA): National Assessment of Progress in Education (NAPE); Grade 9; Minimum proficiency level: Adequate level</t>
        </r>
      </text>
    </comment>
    <comment ref="H110" authorId="0" shapeId="0" xr:uid="{00000000-0006-0000-0700-0000D8000000}">
      <text>
        <r>
          <rPr>
            <sz val="10"/>
            <color rgb="FF333333"/>
            <rFont val="Calibri"/>
            <family val="2"/>
          </rPr>
          <t>SOURCE: Programme for International Student Assessment (PISA) for Development. Students achieving at least proficiency Level 2. Modal grade for PISA: http://dx.doi.org/10.1787/888934038799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D11" authorId="0" shapeId="0" xr:uid="{00000000-0006-0000-0800-000001000000}">
      <text>
        <r>
          <rPr>
            <sz val="10"/>
            <color rgb="FF333333"/>
            <rFont val="Calibri"/>
            <family val="2"/>
          </rPr>
          <t>SOURCE: Afghanistan MICS 2010-11. The survey collected data on school attendance for age 5-24 and educational attainment for age 5 and above.</t>
        </r>
      </text>
    </comment>
    <comment ref="H11" authorId="0" shapeId="0" xr:uid="{00000000-0006-0000-0800-000002000000}">
      <text>
        <r>
          <rPr>
            <sz val="10"/>
            <color rgb="FF333333"/>
            <rFont val="Calibri"/>
            <family val="2"/>
          </rPr>
          <t>SOURCE: Afghanistan DHS 2015. The survey collected data on school attendance for age 5-24 and educational attainment for age 5 and above.</t>
        </r>
      </text>
    </comment>
    <comment ref="D12" authorId="0" shapeId="0" xr:uid="{00000000-0006-0000-0800-000003000000}">
      <text>
        <r>
          <rPr>
            <sz val="10"/>
            <color rgb="FF333333"/>
            <rFont val="Calibri"/>
            <family val="2"/>
          </rPr>
          <t>SOURCE: Bangladesh DHS 2011. The survey collected data on school attendance for age 5-24 and educational attainment for age 5 and above.</t>
        </r>
      </text>
    </comment>
    <comment ref="F12" authorId="0" shapeId="0" xr:uid="{00000000-0006-0000-0800-000004000000}">
      <text>
        <r>
          <rPr>
            <sz val="10"/>
            <color rgb="FF333333"/>
            <rFont val="Calibri"/>
            <family val="2"/>
          </rPr>
          <t>SOURCE: Bangladesh MICS 2013. World Inequality Database on Education (WIDE), June 2019.</t>
        </r>
      </text>
    </comment>
    <comment ref="G12" authorId="0" shapeId="0" xr:uid="{00000000-0006-0000-0800-000005000000}">
      <text>
        <r>
          <rPr>
            <sz val="10"/>
            <color rgb="FF333333"/>
            <rFont val="Calibri"/>
            <family val="2"/>
          </rPr>
          <t>SOURCE: Bangladesh DHS 2014. The survey collected data on school attendance for age 5-24 and educational attainment for age 5 and above.</t>
        </r>
      </text>
    </comment>
    <comment ref="L12" authorId="0" shapeId="0" xr:uid="{00000000-0006-0000-0800-000006000000}">
      <text>
        <r>
          <rPr>
            <sz val="10"/>
            <color rgb="FF333333"/>
            <rFont val="Calibri"/>
            <family val="2"/>
          </rPr>
          <t>QUALIFIER: This data point is a NATIONAL ESTIMATE. SOURCE: Bangladesh MICS 2019. The survey collected data on school attendance for age 3-24 and educational attainment for age 3 and above.</t>
        </r>
      </text>
    </comment>
    <comment ref="C13" authorId="0" shapeId="0" xr:uid="{00000000-0006-0000-0800-000007000000}">
      <text>
        <r>
          <rPr>
            <sz val="10"/>
            <color rgb="FF333333"/>
            <rFont val="Calibri"/>
            <family val="2"/>
          </rPr>
          <t>SOURCE: Bhutan MICS 2010. The survey collected data on school attendance for age 4-24 and educational attainment for age 4 and above.</t>
        </r>
      </text>
    </comment>
    <comment ref="D14" authorId="0" shapeId="0" xr:uid="{00000000-0006-0000-0800-000008000000}">
      <text>
        <r>
          <rPr>
            <sz val="10"/>
            <color rgb="FF333333"/>
            <rFont val="Calibri"/>
            <family val="2"/>
          </rPr>
          <t>SOURCE: India HDS 2011. World Inequality Database on Education (WIDE), June 2019.</t>
        </r>
      </text>
    </comment>
    <comment ref="I14" authorId="0" shapeId="0" xr:uid="{00000000-0006-0000-0800-000009000000}">
      <text>
        <r>
          <rPr>
            <sz val="10"/>
            <color rgb="FF333333"/>
            <rFont val="Calibri"/>
            <family val="2"/>
          </rPr>
          <t>SOURCE: India DHS 2015-16. The survey collected data on school attendance for age 5-24 and educational attainment for age 5 and above.</t>
        </r>
      </text>
    </comment>
    <comment ref="D15" authorId="0" shapeId="0" xr:uid="{00000000-0006-0000-0800-00000A000000}">
      <text>
        <r>
          <rPr>
            <sz val="10"/>
            <color rgb="FF333333"/>
            <rFont val="Calibri"/>
            <family val="2"/>
          </rPr>
          <t>SOURCE: Kazakhstan MICS 2010-11. The survey collected data on school attendance for age 5-24 and educational attainment for age 5 and above.</t>
        </r>
      </text>
    </comment>
    <comment ref="H15" authorId="0" shapeId="0" xr:uid="{00000000-0006-0000-0800-00000B000000}">
      <text>
        <r>
          <rPr>
            <sz val="10"/>
            <color rgb="FF333333"/>
            <rFont val="Calibri"/>
            <family val="2"/>
          </rPr>
          <t>SOURCE: Kazakhstan MICS 2016. The survey collected data on school attendance for age 5-24 and educational attainment for age 5 and above.</t>
        </r>
      </text>
    </comment>
    <comment ref="E16" authorId="0" shapeId="0" xr:uid="{00000000-0006-0000-0800-00000C000000}">
      <text>
        <r>
          <rPr>
            <sz val="10"/>
            <color rgb="FF333333"/>
            <rFont val="Calibri"/>
            <family val="2"/>
          </rPr>
          <t>SOURCE: Kyrgyzstan DHS 2012. The survey collected data on school attendance for age 5-24 and educational attainment for age 5 and above.</t>
        </r>
      </text>
    </comment>
    <comment ref="G16" authorId="0" shapeId="0" xr:uid="{00000000-0006-0000-0800-00000D000000}">
      <text>
        <r>
          <rPr>
            <sz val="10"/>
            <color rgb="FF333333"/>
            <rFont val="Calibri"/>
            <family val="2"/>
          </rPr>
          <t>SOURCE: Kyrgyzstan MICS 2014. The survey collected data on school attendance for age 5-24 and educational attainment for age 5 and above.</t>
        </r>
      </text>
    </comment>
    <comment ref="J17" authorId="0" shapeId="0" xr:uid="{00000000-0006-0000-0800-00000E000000}">
      <text>
        <r>
          <rPr>
            <sz val="10"/>
            <color rgb="FF333333"/>
            <rFont val="Calibri"/>
            <family val="2"/>
          </rPr>
          <t>SOURCE: Maldives DHS 2016-17. The survey collected data on school attendance for age 5-24 and educational attainment for age 5 and above.</t>
        </r>
      </text>
    </comment>
    <comment ref="D18" authorId="0" shapeId="0" xr:uid="{00000000-0006-0000-0800-00000F000000}">
      <text>
        <r>
          <rPr>
            <sz val="10"/>
            <color rgb="FF333333"/>
            <rFont val="Calibri"/>
            <family val="2"/>
          </rPr>
          <t>SOURCE: Nepal DHS 2011. The survey collected data on school attendance for age 3-24 and educational attainment for age 3 and above.</t>
        </r>
      </text>
    </comment>
    <comment ref="G18" authorId="0" shapeId="0" xr:uid="{00000000-0006-0000-0800-000010000000}">
      <text>
        <r>
          <rPr>
            <sz val="10"/>
            <color rgb="FF333333"/>
            <rFont val="Calibri"/>
            <family val="2"/>
          </rPr>
          <t>SOURCE: Nepal MICS 2014. The survey collected data on school attendance for age 5-24 and educational attainment for age 5 and above.</t>
        </r>
      </text>
    </comment>
    <comment ref="I18" authorId="0" shapeId="0" xr:uid="{00000000-0006-0000-0800-000011000000}">
      <text>
        <r>
          <rPr>
            <sz val="10"/>
            <color rgb="FF333333"/>
            <rFont val="Calibri"/>
            <family val="2"/>
          </rPr>
          <t>SOURCE: Nepal DHS 2016. The survey collected data on school attendance for age 5-24 and educational attainment for age 5 and above.</t>
        </r>
      </text>
    </comment>
    <comment ref="E19" authorId="0" shapeId="0" xr:uid="{00000000-0006-0000-0800-000012000000}">
      <text>
        <r>
          <rPr>
            <sz val="10"/>
            <color rgb="FF333333"/>
            <rFont val="Calibri"/>
            <family val="2"/>
          </rPr>
          <t>SOURCE: Pakistan DHS 2012-13. The survey collected data on school attendance for age 5-24 and educational attainment for age 5 and above.</t>
        </r>
      </text>
    </comment>
    <comment ref="K19" authorId="0" shapeId="0" xr:uid="{00000000-0006-0000-0800-000013000000}">
      <text>
        <r>
          <rPr>
            <sz val="10"/>
            <color rgb="FF333333"/>
            <rFont val="Calibri"/>
            <family val="2"/>
          </rPr>
          <t>SOURCE: Pakistan DHS 2017-18. The survey collected data on school attendance for age 5-24 and educational attainment for age 5 and above.</t>
        </r>
      </text>
    </comment>
    <comment ref="E20" authorId="0" shapeId="0" xr:uid="{00000000-0006-0000-0800-000014000000}">
      <text>
        <r>
          <rPr>
            <sz val="10"/>
            <color rgb="FF333333"/>
            <rFont val="Calibri"/>
            <family val="2"/>
          </rPr>
          <t>SOURCE: Tajikistan DHS 2012. The survey collected data on school attendance for age 3-24 and educational attainment for age 3 and above.</t>
        </r>
      </text>
    </comment>
    <comment ref="J20" authorId="0" shapeId="0" xr:uid="{00000000-0006-0000-0800-000015000000}">
      <text>
        <r>
          <rPr>
            <sz val="10"/>
            <color rgb="FF333333"/>
            <rFont val="Calibri"/>
            <family val="2"/>
          </rPr>
          <t>SOURCE: Tajikistan DHS 2017. The survey collected data on school attendance for age 3-24 and educational attainment for age 3 and above.</t>
        </r>
      </text>
    </comment>
    <comment ref="I21" authorId="0" shapeId="0" xr:uid="{00000000-0006-0000-0800-000016000000}">
      <text>
        <r>
          <rPr>
            <sz val="10"/>
            <color rgb="FF333333"/>
            <rFont val="Calibri"/>
            <family val="2"/>
          </rPr>
          <t>SOURCE: Turkmenistan MICS 2015-2016. The survey collected data on school attendance for age 5-24 and educational attainment for age 5 and above.</t>
        </r>
      </text>
    </comment>
    <comment ref="C22" authorId="0" shapeId="0" xr:uid="{00000000-0006-0000-0800-000017000000}">
      <text>
        <r>
          <rPr>
            <sz val="10"/>
            <color rgb="FF333333"/>
            <rFont val="Calibri"/>
            <family val="2"/>
          </rPr>
          <t>SOURCE: Cambodia DHS 2010-11. The survey collected data on school attendance for age 3-24 and educational attainment for age 3 and above.</t>
        </r>
      </text>
    </comment>
    <comment ref="G22" authorId="0" shapeId="0" xr:uid="{00000000-0006-0000-0800-000018000000}">
      <text>
        <r>
          <rPr>
            <sz val="10"/>
            <color rgb="FF333333"/>
            <rFont val="Calibri"/>
            <family val="2"/>
          </rPr>
          <t>SOURCE: Cambodia DHS 2014. The survey collected data on school attendance for age 3-24 and educational attainment for age 3 and above.</t>
        </r>
      </text>
    </comment>
    <comment ref="C23" authorId="0" shapeId="0" xr:uid="{00000000-0006-0000-0800-000019000000}">
      <text>
        <r>
          <rPr>
            <sz val="10"/>
            <color rgb="FF333333"/>
            <rFont val="Calibri"/>
            <family val="2"/>
          </rPr>
          <t>SOURCE: China CFPS 2010. World Inequality Database on Education (WIDE), June 2019.</t>
        </r>
      </text>
    </comment>
    <comment ref="E23" authorId="0" shapeId="0" xr:uid="{00000000-0006-0000-0800-00001A000000}">
      <text>
        <r>
          <rPr>
            <sz val="10"/>
            <color rgb="FF333333"/>
            <rFont val="Calibri"/>
            <family val="2"/>
          </rPr>
          <t>SOURCE: China CFPS 2012. World Inequality Database on Education (WIDE), June 2019.</t>
        </r>
      </text>
    </comment>
    <comment ref="G23" authorId="0" shapeId="0" xr:uid="{00000000-0006-0000-0800-00001B000000}">
      <text>
        <r>
          <rPr>
            <sz val="10"/>
            <color rgb="FF333333"/>
            <rFont val="Calibri"/>
            <family val="2"/>
          </rPr>
          <t>SOURCE: China CFPS 2014. World Inequality Database on Education (WIDE), June 2019.</t>
        </r>
      </text>
    </comment>
    <comment ref="E24" authorId="0" shapeId="0" xr:uid="{00000000-0006-0000-0800-00001C000000}">
      <text>
        <r>
          <rPr>
            <sz val="10"/>
            <color rgb="FF333333"/>
            <rFont val="Calibri"/>
            <family val="2"/>
          </rPr>
          <t>SOURCE: Indonesia DHS 2012. World Inequality Database on Education (WIDE), June 2019.</t>
        </r>
      </text>
    </comment>
    <comment ref="J24" authorId="0" shapeId="0" xr:uid="{00000000-0006-0000-0800-00001D000000}">
      <text>
        <r>
          <rPr>
            <sz val="10"/>
            <color rgb="FF333333"/>
            <rFont val="Calibri"/>
            <family val="2"/>
          </rPr>
          <t>SOURCE: Indonesia DHS 2017. The survey collected data on school attendance for age 5-24 and educational attainment for age 5 and above.</t>
        </r>
      </text>
    </comment>
    <comment ref="E25" authorId="0" shapeId="0" xr:uid="{00000000-0006-0000-0800-00001E000000}">
      <text>
        <r>
          <rPr>
            <sz val="10"/>
            <color rgb="FF333333"/>
            <rFont val="Calibri"/>
            <family val="2"/>
          </rPr>
          <t>SOURCE: Lao PDR MICS 2011-12. The survey collected data on school attendance for age 3-24 and educational attainment for age 3 and above.</t>
        </r>
      </text>
    </comment>
    <comment ref="J25" authorId="0" shapeId="0" xr:uid="{00000000-0006-0000-0800-00001F000000}">
      <text>
        <r>
          <rPr>
            <sz val="10"/>
            <color rgb="FF333333"/>
            <rFont val="Calibri"/>
            <family val="2"/>
          </rPr>
          <t>SOURCE: Lao PDR MICS 2017. The survey collected data on school attendance for age 3-24 and educational attainment for age 3 and above.</t>
        </r>
      </text>
    </comment>
    <comment ref="C26" authorId="0" shapeId="0" xr:uid="{00000000-0006-0000-0800-000020000000}">
      <text>
        <r>
          <rPr>
            <sz val="10"/>
            <color rgb="FF333333"/>
            <rFont val="Calibri"/>
            <family val="2"/>
          </rPr>
          <t>SOURCE: Mongolia MICS 2010. World Inequality Database on Education (WIDE), June 2019.</t>
        </r>
      </text>
    </comment>
    <comment ref="G26" authorId="0" shapeId="0" xr:uid="{00000000-0006-0000-0800-000021000000}">
      <text>
        <r>
          <rPr>
            <sz val="10"/>
            <color rgb="FF333333"/>
            <rFont val="Calibri"/>
            <family val="2"/>
          </rPr>
          <t>SOURCE: Mongolia MICS 2013-14. The survey collected data on school attendance for age 5-24 and educational attainment for age 5 and above.</t>
        </r>
      </text>
    </comment>
    <comment ref="K26" authorId="0" shapeId="0" xr:uid="{00000000-0006-0000-0800-000022000000}">
      <text>
        <r>
          <rPr>
            <sz val="10"/>
            <color rgb="FF333333"/>
            <rFont val="Calibri"/>
            <family val="2"/>
          </rPr>
          <t>QUALIFIER: This data point is a NATIONAL ESTIMATE. SOURCE: Mongolia MICS 2018. The survey collected data on school attendance for age 2-24 and educational attainment for age 2 and above.</t>
        </r>
      </text>
    </comment>
    <comment ref="I27" authorId="0" shapeId="0" xr:uid="{00000000-0006-0000-0800-000023000000}">
      <text>
        <r>
          <rPr>
            <sz val="10"/>
            <color rgb="FF333333"/>
            <rFont val="Calibri"/>
            <family val="2"/>
          </rPr>
          <t>SOURCE: Myanmar DHS 2015-16. The survey collected data on school attendance for age 5-24 and educational attainment for age 5 and above.</t>
        </r>
      </text>
    </comment>
    <comment ref="F28" authorId="0" shapeId="0" xr:uid="{00000000-0006-0000-0800-000024000000}">
      <text>
        <r>
          <rPr>
            <sz val="10"/>
            <color rgb="FF333333"/>
            <rFont val="Calibri"/>
            <family val="2"/>
          </rPr>
          <t>SOURCE: Philippines DHS 2013. World Inequality Database on Education (WIDE), June 2019.</t>
        </r>
      </text>
    </comment>
    <comment ref="K28" authorId="0" shapeId="0" xr:uid="{00000000-0006-0000-0800-000025000000}">
      <text>
        <r>
          <rPr>
            <sz val="10"/>
            <color rgb="FF333333"/>
            <rFont val="Calibri"/>
            <family val="2"/>
          </rPr>
          <t>SOURCE: Philippines DHS 2017. The survey collected data on school attendance for age 5-24 and educational attainment for age 5 and above.</t>
        </r>
      </text>
    </comment>
    <comment ref="F29" authorId="0" shapeId="0" xr:uid="{00000000-0006-0000-0800-000026000000}">
      <text>
        <r>
          <rPr>
            <sz val="10"/>
            <color rgb="FF333333"/>
            <rFont val="Calibri"/>
            <family val="2"/>
          </rPr>
          <t>SOURCE: Thailand MICS 2012. The survey collected data on school attendance for age 5-24 and educational attainment for age 5 and above.</t>
        </r>
      </text>
    </comment>
    <comment ref="I29" authorId="0" shapeId="0" xr:uid="{00000000-0006-0000-0800-000027000000}">
      <text>
        <r>
          <rPr>
            <sz val="10"/>
            <color rgb="FF333333"/>
            <rFont val="Calibri"/>
            <family val="2"/>
          </rPr>
          <t>SOURCE: Thailand MICS 2015-16. The survey collected data on school attendance for age 5-24 and educational attainment for age 5 and above.</t>
        </r>
      </text>
    </comment>
    <comment ref="I30" authorId="0" shapeId="0" xr:uid="{00000000-0006-0000-0800-000028000000}">
      <text>
        <r>
          <rPr>
            <sz val="10"/>
            <color rgb="FF333333"/>
            <rFont val="Calibri"/>
            <family val="2"/>
          </rPr>
          <t>SOURCE: Timor-Leste DHS 2016. The survey collected data on school attendance for age 3-24 and educational attainment for age 3 and above.</t>
        </r>
      </text>
    </comment>
    <comment ref="D31" authorId="0" shapeId="0" xr:uid="{00000000-0006-0000-0800-000029000000}">
      <text>
        <r>
          <rPr>
            <sz val="10"/>
            <color rgb="FF333333"/>
            <rFont val="Calibri"/>
            <family val="2"/>
          </rPr>
          <t>SOURCE: Viet Nam MICS 2010-11. The survey collected data on school attendance for age 5-24 and educational attainment for age 5 and above.</t>
        </r>
      </text>
    </comment>
    <comment ref="G31" authorId="0" shapeId="0" xr:uid="{00000000-0006-0000-0800-00002A000000}">
      <text>
        <r>
          <rPr>
            <sz val="10"/>
            <color rgb="FF333333"/>
            <rFont val="Calibri"/>
            <family val="2"/>
          </rPr>
          <t>SOURCE: Viet Nam MICS 2014. The survey collected data on school attendance for age 5-24 and educational attainment for age 5 and above.</t>
        </r>
      </text>
    </comment>
    <comment ref="J32" authorId="0" shapeId="0" xr:uid="{00000000-0006-0000-0800-00002B000000}">
      <text>
        <r>
          <rPr>
            <sz val="10"/>
            <color rgb="FF333333"/>
            <rFont val="Calibri"/>
            <family val="2"/>
          </rPr>
          <t>SOURCE: Albania DHS 2017-18. The survey collected data on school attendance for age 6-24 and educational attainment for age 6 and above.</t>
        </r>
      </text>
    </comment>
    <comment ref="E33" authorId="0" shapeId="0" xr:uid="{00000000-0006-0000-0800-00002C000000}">
      <text>
        <r>
          <rPr>
            <sz val="10"/>
            <color rgb="FF333333"/>
            <rFont val="Calibri"/>
            <family val="2"/>
          </rPr>
          <t>SOURCE: Belarus MICS 2012. The survey collected data on school attendance for age 5-24 and educational attainment for age 5 and above.</t>
        </r>
      </text>
    </comment>
    <comment ref="E34" authorId="0" shapeId="0" xr:uid="{00000000-0006-0000-0800-00002D000000}">
      <text>
        <r>
          <rPr>
            <sz val="10"/>
            <color rgb="FF333333"/>
            <rFont val="Calibri"/>
            <family val="2"/>
          </rPr>
          <t>SOURCE: Bosnia and Herzegovina MICS 2011-12. The survey collected data on school attendance for age 5-24 and educational attainment for age 5 and above.</t>
        </r>
      </text>
    </comment>
    <comment ref="F35" authorId="0" shapeId="0" xr:uid="{00000000-0006-0000-0800-00002E000000}">
      <text>
        <r>
          <rPr>
            <sz val="10"/>
            <color rgb="FF333333"/>
            <rFont val="Calibri"/>
            <family val="2"/>
          </rPr>
          <t>SOURCE: Montenegro MICS 2013. The survey collected data on school attendance for age 5-24 and educational attainment for age 5 and above.</t>
        </r>
      </text>
    </comment>
    <comment ref="K35" authorId="0" shapeId="0" xr:uid="{00000000-0006-0000-0800-00002F000000}">
      <text>
        <r>
          <rPr>
            <sz val="10"/>
            <color rgb="FF333333"/>
            <rFont val="Calibri"/>
            <family val="2"/>
          </rPr>
          <t>QUALIFIER: This data point is a NATIONAL ESTIMATE. SOURCE: Montenegro MICS 2018. The survey collected data on school attendance for age 3-24 and educational attainment for age 3 and above.</t>
        </r>
      </text>
    </comment>
    <comment ref="D36" authorId="0" shapeId="0" xr:uid="{00000000-0006-0000-0800-000030000000}">
      <text>
        <r>
          <rPr>
            <sz val="10"/>
            <color rgb="FF333333"/>
            <rFont val="Calibri"/>
            <family val="2"/>
          </rPr>
          <t>SOURCE: North Macedonia MICS 2011. The survey collected data on school attendance for age 5-24 and educational attainment for age 5 and above.</t>
        </r>
      </text>
    </comment>
    <comment ref="E37" authorId="0" shapeId="0" xr:uid="{00000000-0006-0000-0800-000031000000}">
      <text>
        <r>
          <rPr>
            <sz val="10"/>
            <color rgb="FF333333"/>
            <rFont val="Calibri"/>
            <family val="2"/>
          </rPr>
          <t>SOURCE: Republic of Moldova MICS 2012. The survey collected data on school attendance for age 5-24 and educational attainment for age 5 and above.</t>
        </r>
      </text>
    </comment>
    <comment ref="F38" authorId="0" shapeId="0" xr:uid="{00000000-0006-0000-0800-000032000000}">
      <text>
        <r>
          <rPr>
            <sz val="10"/>
            <color rgb="FF333333"/>
            <rFont val="Calibri"/>
            <family val="2"/>
          </rPr>
          <t>SOURCE: Russian Federation RLMS-HSE 2013. World Inequality Database on Education (WIDE), June 2019.</t>
        </r>
      </text>
    </comment>
    <comment ref="D39" authorId="0" shapeId="0" xr:uid="{00000000-0006-0000-0800-000033000000}">
      <text>
        <r>
          <rPr>
            <sz val="10"/>
            <color rgb="FF333333"/>
            <rFont val="Calibri"/>
            <family val="2"/>
          </rPr>
          <t>SOURCE: Serbia MICS 2010. The survey collected data on school attendance for age 5-24 and educational attainment for age 5 and above.</t>
        </r>
      </text>
    </comment>
    <comment ref="G39" authorId="0" shapeId="0" xr:uid="{00000000-0006-0000-0800-000034000000}">
      <text>
        <r>
          <rPr>
            <sz val="10"/>
            <color rgb="FF333333"/>
            <rFont val="Calibri"/>
            <family val="2"/>
          </rPr>
          <t>SOURCE: Serbia MICS 2014. The survey collected data on school attendance for age 5-24 and educational attainment for age 5 and above.</t>
        </r>
      </text>
    </comment>
    <comment ref="F40" authorId="0" shapeId="0" xr:uid="{00000000-0006-0000-0800-000035000000}">
      <text>
        <r>
          <rPr>
            <sz val="10"/>
            <color rgb="FF333333"/>
            <rFont val="Calibri"/>
            <family val="2"/>
          </rPr>
          <t>SOURCE: Ukraine MICS 2012. The survey collected data on school attendance for age 5-24 and educational attainment for age 5 and above.</t>
        </r>
      </text>
    </comment>
    <comment ref="C41" authorId="0" shapeId="0" xr:uid="{00000000-0006-0000-0800-000036000000}">
      <text>
        <r>
          <rPr>
            <sz val="10"/>
            <color rgb="FF333333"/>
            <rFont val="Calibri"/>
            <family val="2"/>
          </rPr>
          <t>SOURCE: United States of America American Community Survey 2010. IPUMS-International, U.S. Census Bureau.</t>
        </r>
      </text>
    </comment>
    <comment ref="F41" authorId="0" shapeId="0" xr:uid="{00000000-0006-0000-0800-000037000000}">
      <text>
        <r>
          <rPr>
            <sz val="10"/>
            <color rgb="FF333333"/>
            <rFont val="Calibri"/>
            <family val="2"/>
          </rPr>
          <t>SOURCE: United States of America CPS-ASEC 2013. World Inequality Database on Education (WIDE), June 2019.</t>
        </r>
      </text>
    </comment>
    <comment ref="H41" authorId="0" shapeId="0" xr:uid="{00000000-0006-0000-0800-000038000000}">
      <text>
        <r>
          <rPr>
            <sz val="10"/>
            <color rgb="FF333333"/>
            <rFont val="Calibri"/>
            <family val="2"/>
          </rPr>
          <t>SOURCE: United States of America American Community Survey 2015. IPUMS-USA, University of Minnesota. The survey collected data on school attendance and educational attainment for age 3 and above.</t>
        </r>
      </text>
    </comment>
    <comment ref="I41" authorId="0" shapeId="0" xr:uid="{00000000-0006-0000-0800-000039000000}">
      <text>
        <r>
          <rPr>
            <sz val="10"/>
            <color rgb="FF333333"/>
            <rFont val="Calibri"/>
            <family val="2"/>
          </rPr>
          <t>SOURCE: United States of America American Community Survey 2016. IPUMS-USA, University of Minnesota. The survey collected data on school attendance and educational attainment for age 3 and above.</t>
        </r>
      </text>
    </comment>
    <comment ref="J41" authorId="0" shapeId="0" xr:uid="{00000000-0006-0000-0800-00003A000000}">
      <text>
        <r>
          <rPr>
            <sz val="10"/>
            <color rgb="FF333333"/>
            <rFont val="Calibri"/>
            <family val="2"/>
          </rPr>
          <t>SOURCE: United States of America American Community Survey 2017. IPUMS-USA, University of Minnesota. The survey collected data on school attendance and educational attainment for age 3 and above.</t>
        </r>
      </text>
    </comment>
    <comment ref="C42" authorId="0" shapeId="0" xr:uid="{00000000-0006-0000-0800-00003B000000}">
      <text>
        <r>
          <rPr>
            <sz val="10"/>
            <color rgb="FF333333"/>
            <rFont val="Calibri"/>
            <family val="2"/>
          </rPr>
          <t>SOURCE: Argentina Households and Dwellings Census 2010. IPUMS-International, National Institute of Statistics and Censuses, National Population.</t>
        </r>
      </text>
    </comment>
    <comment ref="E43" authorId="0" shapeId="0" xr:uid="{00000000-0006-0000-0800-00003C000000}">
      <text>
        <r>
          <rPr>
            <sz val="10"/>
            <color rgb="FF333333"/>
            <rFont val="Calibri"/>
            <family val="2"/>
          </rPr>
          <t>SOURCE: Barbados MICS 2011-2012. The survey collected data on school attendance for age 4-24 and educational attainment for age 4 and above.</t>
        </r>
      </text>
    </comment>
    <comment ref="D44" authorId="0" shapeId="0" xr:uid="{00000000-0006-0000-0800-00003D000000}">
      <text>
        <r>
          <rPr>
            <sz val="10"/>
            <color rgb="FF333333"/>
            <rFont val="Calibri"/>
            <family val="2"/>
          </rPr>
          <t>SOURCE: Belize MICS 2011. World Inequality Database on Education (WIDE), June 2019.</t>
        </r>
      </text>
    </comment>
    <comment ref="I44" authorId="0" shapeId="0" xr:uid="{00000000-0006-0000-0800-00003E000000}">
      <text>
        <r>
          <rPr>
            <sz val="10"/>
            <color rgb="FF333333"/>
            <rFont val="Calibri"/>
            <family val="2"/>
          </rPr>
          <t>SOURCE: Belize MICS 2015-16. The survey collected data on school attendance for age 5-24 and educational attainment for age 5 and above.</t>
        </r>
      </text>
    </comment>
    <comment ref="D45" authorId="0" shapeId="0" xr:uid="{00000000-0006-0000-0800-00003F000000}">
      <text>
        <r>
          <rPr>
            <sz val="10"/>
            <color rgb="FF333333"/>
            <rFont val="Calibri"/>
            <family val="2"/>
          </rPr>
          <t>SOURCE: Bolivia Encuesta Continua de Hogares (ECH) 2011. ECLAC calculations based on household survey data bank.</t>
        </r>
      </text>
    </comment>
    <comment ref="E45" authorId="0" shapeId="0" xr:uid="{00000000-0006-0000-0800-000040000000}">
      <text>
        <r>
          <rPr>
            <sz val="10"/>
            <color rgb="FF333333"/>
            <rFont val="Calibri"/>
            <family val="2"/>
          </rPr>
          <t>SOURCE: Bolivia Encuesta Continua de Hogares (ECH) 2012. ECLAC calculations based on household survey data bank.</t>
        </r>
      </text>
    </comment>
    <comment ref="F45" authorId="0" shapeId="0" xr:uid="{00000000-0006-0000-0800-000041000000}">
      <text>
        <r>
          <rPr>
            <sz val="10"/>
            <color rgb="FF333333"/>
            <rFont val="Calibri"/>
            <family val="2"/>
          </rPr>
          <t>SOURCE: Bolivia Encuesta Continua de Hogares (ECH) 2013. ECLAC calculations based on household survey data bank.</t>
        </r>
      </text>
    </comment>
    <comment ref="G45" authorId="0" shapeId="0" xr:uid="{00000000-0006-0000-0800-000042000000}">
      <text>
        <r>
          <rPr>
            <sz val="10"/>
            <color rgb="FF333333"/>
            <rFont val="Calibri"/>
            <family val="2"/>
          </rPr>
          <t>SOURCE: Bolivia Encuesta Continua de Hogares (ECH) 2014. ECLAC calculations based on household survey data bank.</t>
        </r>
      </text>
    </comment>
    <comment ref="H45" authorId="0" shapeId="0" xr:uid="{00000000-0006-0000-0800-000043000000}">
      <text>
        <r>
          <rPr>
            <sz val="10"/>
            <color rgb="FF333333"/>
            <rFont val="Calibri"/>
            <family val="2"/>
          </rPr>
          <t>SOURCE: Bolivia Encuesta Continua de Hogares (ECH) 2015. ECLAC calculations based on household survey data bank.</t>
        </r>
      </text>
    </comment>
    <comment ref="I45" authorId="0" shapeId="0" xr:uid="{00000000-0006-0000-0800-000044000000}">
      <text>
        <r>
          <rPr>
            <sz val="10"/>
            <color rgb="FF333333"/>
            <rFont val="Calibri"/>
            <family val="2"/>
          </rPr>
          <t>SOURCE: Bolivia Encuesta Continua de Hogares (ECH) 2016. ECLAC calculations based on household survey data bank.</t>
        </r>
      </text>
    </comment>
    <comment ref="J45" authorId="0" shapeId="0" xr:uid="{00000000-0006-0000-0800-000045000000}">
      <text>
        <r>
          <rPr>
            <sz val="10"/>
            <color rgb="FF333333"/>
            <rFont val="Calibri"/>
            <family val="2"/>
          </rPr>
          <t>SOURCE: Bolivia Encuesta Continua de Hogares (ECH) 2017. ECLAC calculations based on household survey data bank.</t>
        </r>
      </text>
    </comment>
    <comment ref="K45" authorId="0" shapeId="0" xr:uid="{00000000-0006-0000-0800-000046000000}">
      <text>
        <r>
          <rPr>
            <sz val="10"/>
            <color rgb="FF333333"/>
            <rFont val="Calibri"/>
            <family val="2"/>
          </rPr>
          <t>SOURCE: Bolivia Encuesta Continua de Hogares (ECH) 2018. ECLAC calculations based on household survey data bank.</t>
        </r>
      </text>
    </comment>
    <comment ref="D46" authorId="0" shapeId="0" xr:uid="{00000000-0006-0000-0800-000047000000}">
      <text>
        <r>
          <rPr>
            <sz val="10"/>
            <color rgb="FF333333"/>
            <rFont val="Calibri"/>
            <family val="2"/>
          </rPr>
          <t>SOURCE: Brazil Pesquisa por Amostra de Domicilios (PNAD) 2011. ECLAC calculations based on household survey data bank.</t>
        </r>
      </text>
    </comment>
    <comment ref="E46" authorId="0" shapeId="0" xr:uid="{00000000-0006-0000-0800-000048000000}">
      <text>
        <r>
          <rPr>
            <sz val="10"/>
            <color rgb="FF333333"/>
            <rFont val="Calibri"/>
            <family val="2"/>
          </rPr>
          <t>SOURCE: Brazil Pesquisa por Amostra de Domicilios (PNAD) 2012. ECLAC calculations based on household survey data bank.</t>
        </r>
      </text>
    </comment>
    <comment ref="F46" authorId="0" shapeId="0" xr:uid="{00000000-0006-0000-0800-000049000000}">
      <text>
        <r>
          <rPr>
            <sz val="10"/>
            <color rgb="FF333333"/>
            <rFont val="Calibri"/>
            <family val="2"/>
          </rPr>
          <t>SOURCE: Brazil Pesquisa por Amostra de Domicilios (PNAD) 2013. ECLAC calculations based on household survey data bank.</t>
        </r>
      </text>
    </comment>
    <comment ref="G46" authorId="0" shapeId="0" xr:uid="{00000000-0006-0000-0800-00004A000000}">
      <text>
        <r>
          <rPr>
            <sz val="10"/>
            <color rgb="FF333333"/>
            <rFont val="Calibri"/>
            <family val="2"/>
          </rPr>
          <t>SOURCE: Brazil Pesquisa por Amostra de Domicilios (PNAD) 2014. ECLAC calculations based on household survey data bank.</t>
        </r>
      </text>
    </comment>
    <comment ref="H46" authorId="0" shapeId="0" xr:uid="{00000000-0006-0000-0800-00004B000000}">
      <text>
        <r>
          <rPr>
            <sz val="10"/>
            <color rgb="FF333333"/>
            <rFont val="Calibri"/>
            <family val="2"/>
          </rPr>
          <t>SOURCE: Brazil Pesquisa por Amostra de Domicilios (PNAD) 2015. ECLAC calculations based on household survey data bank.</t>
        </r>
      </text>
    </comment>
    <comment ref="I46" authorId="0" shapeId="0" xr:uid="{00000000-0006-0000-0800-00004C000000}">
      <text>
        <r>
          <rPr>
            <sz val="10"/>
            <color rgb="FF333333"/>
            <rFont val="Calibri"/>
            <family val="2"/>
          </rPr>
          <t>SOURCE: Brazil Pesquisa por Amostra de Domicilios Continua (PNAD) Continua 2016. ECLAC calculations based on household survey data bank.</t>
        </r>
      </text>
    </comment>
    <comment ref="J46" authorId="0" shapeId="0" xr:uid="{00000000-0006-0000-0800-00004D000000}">
      <text>
        <r>
          <rPr>
            <sz val="10"/>
            <color rgb="FF333333"/>
            <rFont val="Calibri"/>
            <family val="2"/>
          </rPr>
          <t>SOURCE: Brazil Pesquisa por Amostra de Domicilios Continua (PNAD) Continua 2017. ECLAC calculations based on household survey data bank.</t>
        </r>
      </text>
    </comment>
    <comment ref="K46" authorId="0" shapeId="0" xr:uid="{00000000-0006-0000-0800-00004E000000}">
      <text>
        <r>
          <rPr>
            <sz val="10"/>
            <color rgb="FF333333"/>
            <rFont val="Calibri"/>
            <family val="2"/>
          </rPr>
          <t>SOURCE: Brazil Pesquisa por Amostra de Domicilios Continua (PNAD) Continua 2018. ECLAC calculations based on household survey data bank.</t>
        </r>
      </text>
    </comment>
    <comment ref="D47" authorId="0" shapeId="0" xr:uid="{00000000-0006-0000-0800-00004F000000}">
      <text>
        <r>
          <rPr>
            <sz val="10"/>
            <color rgb="FF333333"/>
            <rFont val="Calibri"/>
            <family val="2"/>
          </rPr>
          <t>SOURCE: Chile Encuesta de Caracterizacion Socioeconomica Nacional (CASEN) 2011. ECLAC calculations based on household survey data bank.</t>
        </r>
      </text>
    </comment>
    <comment ref="F47" authorId="0" shapeId="0" xr:uid="{00000000-0006-0000-0800-000050000000}">
      <text>
        <r>
          <rPr>
            <sz val="10"/>
            <color rgb="FF333333"/>
            <rFont val="Calibri"/>
            <family val="2"/>
          </rPr>
          <t>SOURCE: Chile Encuesta de Caracterizacion Socioeconomica Nacional (CASEN) 2013. ECLAC calculations based on household survey data bank.</t>
        </r>
      </text>
    </comment>
    <comment ref="H47" authorId="0" shapeId="0" xr:uid="{00000000-0006-0000-0800-000051000000}">
      <text>
        <r>
          <rPr>
            <sz val="10"/>
            <color rgb="FF333333"/>
            <rFont val="Calibri"/>
            <family val="2"/>
          </rPr>
          <t>SOURCE: Chile Encuesta de Caracterizacion Socioeconomica Nacional (CASEN) 2015. ECLAC calculations based on household survey data bank.</t>
        </r>
      </text>
    </comment>
    <comment ref="J47" authorId="0" shapeId="0" xr:uid="{00000000-0006-0000-0800-000052000000}">
      <text>
        <r>
          <rPr>
            <sz val="10"/>
            <color rgb="FF333333"/>
            <rFont val="Calibri"/>
            <family val="2"/>
          </rPr>
          <t>SOURCE: Chile Encuesta de Caracterizacion Socioeconomica Nacional (CASEN) 2017. ECLAC calculations based on household survey data bank.</t>
        </r>
      </text>
    </comment>
    <comment ref="C48" authorId="0" shapeId="0" xr:uid="{00000000-0006-0000-0800-000053000000}">
      <text>
        <r>
          <rPr>
            <sz val="10"/>
            <color rgb="FF333333"/>
            <rFont val="Calibri"/>
            <family val="2"/>
          </rPr>
          <t>SOURCE: Colombia DHS 2009-10. The survey collected data on school attendance for age 5-24 and educational attainment for age 5 and above.</t>
        </r>
      </text>
    </comment>
    <comment ref="D48" authorId="0" shapeId="0" xr:uid="{00000000-0006-0000-0800-000054000000}">
      <text>
        <r>
          <rPr>
            <sz val="10"/>
            <color rgb="FF333333"/>
            <rFont val="Calibri"/>
            <family val="2"/>
          </rPr>
          <t>SOURCE: Colombia Gran Encuesta Integrada de Hogares 2011. ECLAC calculations based on household survey data bank.</t>
        </r>
      </text>
    </comment>
    <comment ref="E48" authorId="0" shapeId="0" xr:uid="{00000000-0006-0000-0800-000055000000}">
      <text>
        <r>
          <rPr>
            <sz val="10"/>
            <color rgb="FF333333"/>
            <rFont val="Calibri"/>
            <family val="2"/>
          </rPr>
          <t>SOURCE: Colombia Gran Encuesta Integrada de Hogares 2012. ECLAC calculations based on household survey data bank.</t>
        </r>
      </text>
    </comment>
    <comment ref="F48" authorId="0" shapeId="0" xr:uid="{00000000-0006-0000-0800-000056000000}">
      <text>
        <r>
          <rPr>
            <sz val="10"/>
            <color rgb="FF333333"/>
            <rFont val="Calibri"/>
            <family val="2"/>
          </rPr>
          <t>SOURCE: Colombia Gran Encuesta Integrada de Hogares 2013. ECLAC calculations based on household survey data bank.</t>
        </r>
      </text>
    </comment>
    <comment ref="G48" authorId="0" shapeId="0" xr:uid="{00000000-0006-0000-0800-000057000000}">
      <text>
        <r>
          <rPr>
            <sz val="10"/>
            <color rgb="FF333333"/>
            <rFont val="Calibri"/>
            <family val="2"/>
          </rPr>
          <t>SOURCE: Colombia Gran Encuesta Integrada de Hogares 2014. ECLAC calculations based on household survey data bank.</t>
        </r>
      </text>
    </comment>
    <comment ref="H48" authorId="0" shapeId="0" xr:uid="{00000000-0006-0000-0800-000058000000}">
      <text>
        <r>
          <rPr>
            <sz val="10"/>
            <color rgb="FF333333"/>
            <rFont val="Calibri"/>
            <family val="2"/>
          </rPr>
          <t>SOURCE: Colombia DHS 2015. The survey collected data on school attendance for age 5-24 and educational attainment for age 5 and above.</t>
        </r>
      </text>
    </comment>
    <comment ref="I48" authorId="0" shapeId="0" xr:uid="{00000000-0006-0000-0800-000059000000}">
      <text>
        <r>
          <rPr>
            <sz val="10"/>
            <color rgb="FF333333"/>
            <rFont val="Calibri"/>
            <family val="2"/>
          </rPr>
          <t>SOURCE: Colombia Gran Encuesta Integrada de Hogares 2016. ECLAC calculations based on household survey data bank.</t>
        </r>
      </text>
    </comment>
    <comment ref="J48" authorId="0" shapeId="0" xr:uid="{00000000-0006-0000-0800-00005A000000}">
      <text>
        <r>
          <rPr>
            <sz val="10"/>
            <color rgb="FF333333"/>
            <rFont val="Calibri"/>
            <family val="2"/>
          </rPr>
          <t>SOURCE: Colombia Gran Encuesta Integrada de Hogares 2017. ECLAC calculations based on household survey data bank.</t>
        </r>
      </text>
    </comment>
    <comment ref="K48" authorId="0" shapeId="0" xr:uid="{00000000-0006-0000-0800-00005B000000}">
      <text>
        <r>
          <rPr>
            <sz val="10"/>
            <color rgb="FF333333"/>
            <rFont val="Calibri"/>
            <family val="2"/>
          </rPr>
          <t>SOURCE: Colombia Gran Encuesta Integrada de Hogares 2018. ECLAC calculations based on household survey data bank.</t>
        </r>
      </text>
    </comment>
    <comment ref="C49" authorId="0" shapeId="0" xr:uid="{00000000-0006-0000-0800-00005C000000}">
      <text>
        <r>
          <rPr>
            <sz val="10"/>
            <color rgb="FF333333"/>
            <rFont val="Calibri"/>
            <family val="2"/>
          </rPr>
          <t>SOURCE: Costa Rica Encuesta Nacional de Hogares (ENAHO) 2010. ECLAC calculations based on household survey data bank.</t>
        </r>
      </text>
    </comment>
    <comment ref="D49" authorId="0" shapeId="0" xr:uid="{00000000-0006-0000-0800-00005D000000}">
      <text>
        <r>
          <rPr>
            <sz val="10"/>
            <color rgb="FF333333"/>
            <rFont val="Calibri"/>
            <family val="2"/>
          </rPr>
          <t>SOURCE: Costa Rica MICS 2011. The survey collected data on school attendance for age 5-24 and educational attainment for age 5 and above.</t>
        </r>
      </text>
    </comment>
    <comment ref="E49" authorId="0" shapeId="0" xr:uid="{00000000-0006-0000-0800-00005E000000}">
      <text>
        <r>
          <rPr>
            <sz val="10"/>
            <color rgb="FF333333"/>
            <rFont val="Calibri"/>
            <family val="2"/>
          </rPr>
          <t>SOURCE: Costa Rica Encuesta Nacional de Hogares (ENAHO) 2012. ECLAC calculations based on household survey data bank.</t>
        </r>
      </text>
    </comment>
    <comment ref="F49" authorId="0" shapeId="0" xr:uid="{00000000-0006-0000-0800-00005F000000}">
      <text>
        <r>
          <rPr>
            <sz val="10"/>
            <color rgb="FF333333"/>
            <rFont val="Calibri"/>
            <family val="2"/>
          </rPr>
          <t>SOURCE: Costa Rica Encuesta Nacional de Hogares (ENAHO) 2013. ECLAC calculations based on household survey data bank.</t>
        </r>
      </text>
    </comment>
    <comment ref="G49" authorId="0" shapeId="0" xr:uid="{00000000-0006-0000-0800-000060000000}">
      <text>
        <r>
          <rPr>
            <sz val="10"/>
            <color rgb="FF333333"/>
            <rFont val="Calibri"/>
            <family val="2"/>
          </rPr>
          <t>SOURCE: Costa Rica Encuesta Nacional de Hogares (ENAHO) 2014. ECLAC calculations based on household survey data bank.</t>
        </r>
      </text>
    </comment>
    <comment ref="H49" authorId="0" shapeId="0" xr:uid="{00000000-0006-0000-0800-000061000000}">
      <text>
        <r>
          <rPr>
            <sz val="10"/>
            <color rgb="FF333333"/>
            <rFont val="Calibri"/>
            <family val="2"/>
          </rPr>
          <t>SOURCE: Costa Rica Encuesta Nacional de Hogares (ENAHO) 2015. ECLAC calculations based on household survey data bank.</t>
        </r>
      </text>
    </comment>
    <comment ref="I49" authorId="0" shapeId="0" xr:uid="{00000000-0006-0000-0800-000062000000}">
      <text>
        <r>
          <rPr>
            <sz val="10"/>
            <color rgb="FF333333"/>
            <rFont val="Calibri"/>
            <family val="2"/>
          </rPr>
          <t>SOURCE: Costa Rica Encuesta Nacional de Hogares (ENAHO) 2016. ECLAC calculations based on household survey data bank.</t>
        </r>
      </text>
    </comment>
    <comment ref="J49" authorId="0" shapeId="0" xr:uid="{00000000-0006-0000-0800-000063000000}">
      <text>
        <r>
          <rPr>
            <sz val="10"/>
            <color rgb="FF333333"/>
            <rFont val="Calibri"/>
            <family val="2"/>
          </rPr>
          <t>SOURCE: Costa Rica Encuesta Nacional de Hogares (ENAHO) 2017. ECLAC calculations based on household survey data bank.</t>
        </r>
      </text>
    </comment>
    <comment ref="K49" authorId="0" shapeId="0" xr:uid="{00000000-0006-0000-0800-000064000000}">
      <text>
        <r>
          <rPr>
            <sz val="10"/>
            <color rgb="FF333333"/>
            <rFont val="Calibri"/>
            <family val="2"/>
          </rPr>
          <t>SOURCE: Costa Rica Encuesta Nacional de Hogares (ENAHO) 2018. ECLAC calculations based on household survey data bank.</t>
        </r>
      </text>
    </comment>
    <comment ref="C50" authorId="0" shapeId="0" xr:uid="{00000000-0006-0000-0800-000065000000}">
      <text>
        <r>
          <rPr>
            <sz val="10"/>
            <color rgb="FF333333"/>
            <rFont val="Calibri"/>
            <family val="2"/>
          </rPr>
          <t>SOURCE: Cuba MICS 2010. World Inequality Database on Education (WIDE), June 2019.</t>
        </r>
      </text>
    </comment>
    <comment ref="G50" authorId="0" shapeId="0" xr:uid="{00000000-0006-0000-0800-000066000000}">
      <text>
        <r>
          <rPr>
            <sz val="10"/>
            <color rgb="FF333333"/>
            <rFont val="Calibri"/>
            <family val="2"/>
          </rPr>
          <t>SOURCE: Cuba MICS 2014. The survey collected data on educational attainment for age 5 and above.</t>
        </r>
      </text>
    </comment>
    <comment ref="C51" authorId="0" shapeId="0" xr:uid="{00000000-0006-0000-0800-000067000000}">
      <text>
        <r>
          <rPr>
            <sz val="10"/>
            <color rgb="FF333333"/>
            <rFont val="Calibri"/>
            <family val="2"/>
          </rPr>
          <t>SOURCE: Dominican Republic Encuesta de Fuerza de Trabajo (EFT) 2010. ECLAC calculations based on household survey data bank.</t>
        </r>
      </text>
    </comment>
    <comment ref="D51" authorId="0" shapeId="0" xr:uid="{00000000-0006-0000-0800-000068000000}">
      <text>
        <r>
          <rPr>
            <sz val="10"/>
            <color rgb="FF333333"/>
            <rFont val="Calibri"/>
            <family val="2"/>
          </rPr>
          <t>SOURCE: Dominican Republic Encuesta de Fuerza de Trabajo (EFT) 2011. ECLAC calculations based on household survey data bank.</t>
        </r>
      </text>
    </comment>
    <comment ref="E51" authorId="0" shapeId="0" xr:uid="{00000000-0006-0000-0800-000069000000}">
      <text>
        <r>
          <rPr>
            <sz val="10"/>
            <color rgb="FF333333"/>
            <rFont val="Calibri"/>
            <family val="2"/>
          </rPr>
          <t>SOURCE: Dominican Republic Encuesta de Fuerza de Trabajo (EFT) 2012. ECLAC calculations based on household survey data bank.</t>
        </r>
      </text>
    </comment>
    <comment ref="F51" authorId="0" shapeId="0" xr:uid="{00000000-0006-0000-0800-00006A000000}">
      <text>
        <r>
          <rPr>
            <sz val="10"/>
            <color rgb="FF333333"/>
            <rFont val="Calibri"/>
            <family val="2"/>
          </rPr>
          <t>SOURCE: Dominican Republic DHS 2013. The survey collected data on school attendance for age 5-34 and educational attainment for age 5 and above.</t>
        </r>
      </text>
    </comment>
    <comment ref="G51" authorId="0" shapeId="0" xr:uid="{00000000-0006-0000-0800-00006B000000}">
      <text>
        <r>
          <rPr>
            <sz val="10"/>
            <color rgb="FF333333"/>
            <rFont val="Calibri"/>
            <family val="2"/>
          </rPr>
          <t>SOURCE: Dominican Republic MICS 2013-14. The survey collected data on school attendance for age 5-25 and educational attainment for age 5 and above.</t>
        </r>
      </text>
    </comment>
    <comment ref="H51" authorId="0" shapeId="0" xr:uid="{00000000-0006-0000-0800-00006C000000}">
      <text>
        <r>
          <rPr>
            <sz val="10"/>
            <color rgb="FF333333"/>
            <rFont val="Calibri"/>
            <family val="2"/>
          </rPr>
          <t>SOURCE: Dominican Republic Encuesta de Fuerza de Trabajo (EFT) 2015. ECLAC calculations based on household survey data bank.</t>
        </r>
      </text>
    </comment>
    <comment ref="I51" authorId="0" shapeId="0" xr:uid="{00000000-0006-0000-0800-00006D000000}">
      <text>
        <r>
          <rPr>
            <sz val="10"/>
            <color rgb="FF333333"/>
            <rFont val="Calibri"/>
            <family val="2"/>
          </rPr>
          <t>SOURCE: Dominican Republic Encuesta Nacional Continua de Fuerza de Trabajo - ENCFT 2016. ECLAC calculations based on household survey data bank.</t>
        </r>
      </text>
    </comment>
    <comment ref="J51" authorId="0" shapeId="0" xr:uid="{00000000-0006-0000-0800-00006E000000}">
      <text>
        <r>
          <rPr>
            <sz val="10"/>
            <color rgb="FF333333"/>
            <rFont val="Calibri"/>
            <family val="2"/>
          </rPr>
          <t>SOURCE: Dominican Republic Encuesta Nacional Continua de Fuerza de Trabajo - ENCFT 2017. ECLAC calculations based on household survey data bank.</t>
        </r>
      </text>
    </comment>
    <comment ref="K51" authorId="0" shapeId="0" xr:uid="{00000000-0006-0000-0800-00006F000000}">
      <text>
        <r>
          <rPr>
            <sz val="10"/>
            <color rgb="FF333333"/>
            <rFont val="Calibri"/>
            <family val="2"/>
          </rPr>
          <t>SOURCE: Dominican Republic Encuesta Nacional Continua de Fuerza de Trabajo - ENCFT 2018. ECLAC calculations based on household survey data bank.</t>
        </r>
      </text>
    </comment>
    <comment ref="C52" authorId="0" shapeId="0" xr:uid="{00000000-0006-0000-0800-000070000000}">
      <text>
        <r>
          <rPr>
            <sz val="10"/>
            <color rgb="FF333333"/>
            <rFont val="Calibri"/>
            <family val="2"/>
          </rPr>
          <t>SOURCE: Ecuador Encuesta de Empleo, Subempleo y Desempleo en el Área Urbana y Rural 2010. ECLAC calculations based on household survey data bank.</t>
        </r>
      </text>
    </comment>
    <comment ref="D52" authorId="0" shapeId="0" xr:uid="{00000000-0006-0000-0800-000071000000}">
      <text>
        <r>
          <rPr>
            <sz val="10"/>
            <color rgb="FF333333"/>
            <rFont val="Calibri"/>
            <family val="2"/>
          </rPr>
          <t>SOURCE: Ecuador Encuesta de Empleo, Subempleo y Desempleo en el Área Urbana y Rural 2011. ECLAC calculations based on household survey data bank.</t>
        </r>
      </text>
    </comment>
    <comment ref="E52" authorId="0" shapeId="0" xr:uid="{00000000-0006-0000-0800-000072000000}">
      <text>
        <r>
          <rPr>
            <sz val="10"/>
            <color rgb="FF333333"/>
            <rFont val="Calibri"/>
            <family val="2"/>
          </rPr>
          <t>SOURCE: Ecuador Encuesta de Empleo, Subempleo y Desempleo en el Área Urbana y Rural 2012. ECLAC calculations based on household survey data bank.</t>
        </r>
      </text>
    </comment>
    <comment ref="F52" authorId="0" shapeId="0" xr:uid="{00000000-0006-0000-0800-000073000000}">
      <text>
        <r>
          <rPr>
            <sz val="10"/>
            <color rgb="FF333333"/>
            <rFont val="Calibri"/>
            <family val="2"/>
          </rPr>
          <t>SOURCE: Ecuador Encuesta de Empleo, Subempleo y Desempleo en el Área Urbana y Rural 2013. ECLAC calculations based on household survey data bank.</t>
        </r>
      </text>
    </comment>
    <comment ref="G52" authorId="0" shapeId="0" xr:uid="{00000000-0006-0000-0800-000074000000}">
      <text>
        <r>
          <rPr>
            <sz val="10"/>
            <color rgb="FF333333"/>
            <rFont val="Calibri"/>
            <family val="2"/>
          </rPr>
          <t>SOURCE: Ecuador Encuesta de Empleo, Subempleo y Desempleo en el Área Urbana y Rural 2014. ECLAC calculations based on household survey data bank.</t>
        </r>
      </text>
    </comment>
    <comment ref="H52" authorId="0" shapeId="0" xr:uid="{00000000-0006-0000-0800-000075000000}">
      <text>
        <r>
          <rPr>
            <sz val="10"/>
            <color rgb="FF333333"/>
            <rFont val="Calibri"/>
            <family val="2"/>
          </rPr>
          <t>SOURCE: Ecuador Encuesta de Empleo, Subempleo y Desempleo en el Área Urbana y Rural 2015. ECLAC calculations based on household survey data bank.</t>
        </r>
      </text>
    </comment>
    <comment ref="I52" authorId="0" shapeId="0" xr:uid="{00000000-0006-0000-0800-000076000000}">
      <text>
        <r>
          <rPr>
            <sz val="10"/>
            <color rgb="FF333333"/>
            <rFont val="Calibri"/>
            <family val="2"/>
          </rPr>
          <t>SOURCE: Ecuador Encuesta de Empleo, Subempleo y Desempleo en el Área Urbana y Rural 2016. ECLAC calculations based on household survey data bank.</t>
        </r>
      </text>
    </comment>
    <comment ref="J52" authorId="0" shapeId="0" xr:uid="{00000000-0006-0000-0800-000077000000}">
      <text>
        <r>
          <rPr>
            <sz val="10"/>
            <color rgb="FF333333"/>
            <rFont val="Calibri"/>
            <family val="2"/>
          </rPr>
          <t>SOURCE: Ecuador Encuesta de Empleo, Subempleo y Desempleo en el Área Urbana y Rural 2017. ECLAC calculations based on household survey data bank.</t>
        </r>
      </text>
    </comment>
    <comment ref="K52" authorId="0" shapeId="0" xr:uid="{00000000-0006-0000-0800-000078000000}">
      <text>
        <r>
          <rPr>
            <sz val="10"/>
            <color rgb="FF333333"/>
            <rFont val="Calibri"/>
            <family val="2"/>
          </rPr>
          <t>SOURCE: Ecuador Encuesta de Empleo, Subempleo y Desempleo en el Área Urbana y Rural 2018. ECLAC calculations based on household survey data bank.</t>
        </r>
      </text>
    </comment>
    <comment ref="C53" authorId="0" shapeId="0" xr:uid="{00000000-0006-0000-0800-000079000000}">
      <text>
        <r>
          <rPr>
            <sz val="10"/>
            <color rgb="FF333333"/>
            <rFont val="Calibri"/>
            <family val="2"/>
          </rPr>
          <t>SOURCE: El Salvador Encuesta de Hogares de Propositos Multiples 2010. ECLAC calculations based on household survey data bank.</t>
        </r>
      </text>
    </comment>
    <comment ref="E53" authorId="0" shapeId="0" xr:uid="{00000000-0006-0000-0800-00007A000000}">
      <text>
        <r>
          <rPr>
            <sz val="10"/>
            <color rgb="FF333333"/>
            <rFont val="Calibri"/>
            <family val="2"/>
          </rPr>
          <t>SOURCE: El Salvador Encuesta de Hogares de Propositos Multiples 2012. ECLAC calculations based on household survey data bank.</t>
        </r>
      </text>
    </comment>
    <comment ref="F53" authorId="0" shapeId="0" xr:uid="{00000000-0006-0000-0800-00007B000000}">
      <text>
        <r>
          <rPr>
            <sz val="10"/>
            <color rgb="FF333333"/>
            <rFont val="Calibri"/>
            <family val="2"/>
          </rPr>
          <t>SOURCE: El Salvador Encuesta de Hogares de Propositos Multiples 2013. ECLAC calculations based on household survey data bank.</t>
        </r>
      </text>
    </comment>
    <comment ref="G53" authorId="0" shapeId="0" xr:uid="{00000000-0006-0000-0800-00007C000000}">
      <text>
        <r>
          <rPr>
            <sz val="10"/>
            <color rgb="FF333333"/>
            <rFont val="Calibri"/>
            <family val="2"/>
          </rPr>
          <t>SOURCE: El Salvador Encuesta de Hogares de Propositos Multiples 2014. ECLAC calculations based on household survey data bank.</t>
        </r>
      </text>
    </comment>
    <comment ref="H53" authorId="0" shapeId="0" xr:uid="{00000000-0006-0000-0800-00007D000000}">
      <text>
        <r>
          <rPr>
            <sz val="10"/>
            <color rgb="FF333333"/>
            <rFont val="Calibri"/>
            <family val="2"/>
          </rPr>
          <t>SOURCE: El Salvador Encuesta de Hogares de Propositos Multiples 2015. ECLAC calculations based on household survey data bank.</t>
        </r>
      </text>
    </comment>
    <comment ref="I53" authorId="0" shapeId="0" xr:uid="{00000000-0006-0000-0800-00007E000000}">
      <text>
        <r>
          <rPr>
            <sz val="10"/>
            <color rgb="FF333333"/>
            <rFont val="Calibri"/>
            <family val="2"/>
          </rPr>
          <t>SOURCE: El Salvador Encuesta de Hogares de Propositos Multiples 2016. ECLAC calculations based on household survey data bank.</t>
        </r>
      </text>
    </comment>
    <comment ref="J53" authorId="0" shapeId="0" xr:uid="{00000000-0006-0000-0800-00007F000000}">
      <text>
        <r>
          <rPr>
            <sz val="10"/>
            <color rgb="FF333333"/>
            <rFont val="Calibri"/>
            <family val="2"/>
          </rPr>
          <t>SOURCE: El Salvador Encuesta de Hogares de Propositos Multiples 2017. ECLAC calculations based on household survey data bank.</t>
        </r>
      </text>
    </comment>
    <comment ref="K53" authorId="0" shapeId="0" xr:uid="{00000000-0006-0000-0800-000080000000}">
      <text>
        <r>
          <rPr>
            <sz val="10"/>
            <color rgb="FF333333"/>
            <rFont val="Calibri"/>
            <family val="2"/>
          </rPr>
          <t>SOURCE: El Salvador Encuesta de Hogares de Propositos Multiples 2018. ECLAC calculations based on household survey data bank.</t>
        </r>
      </text>
    </comment>
    <comment ref="D54" authorId="0" shapeId="0" xr:uid="{00000000-0006-0000-0800-000081000000}">
      <text>
        <r>
          <rPr>
            <sz val="10"/>
            <color rgb="FF333333"/>
            <rFont val="Calibri"/>
            <family val="2"/>
          </rPr>
          <t>SOURCE: Guatemala ENCOVI 2011. World Inequality Database on Education (WIDE), June 2019.</t>
        </r>
      </text>
    </comment>
    <comment ref="G54" authorId="0" shapeId="0" xr:uid="{00000000-0006-0000-0800-000082000000}">
      <text>
        <r>
          <rPr>
            <sz val="10"/>
            <color rgb="FF333333"/>
            <rFont val="Calibri"/>
            <family val="2"/>
          </rPr>
          <t>SOURCE: Guatemala Encuesta Nacional de Condiciones de Vida (ENCOVI) 2014. ECLAC calculations based on household survey data bank.</t>
        </r>
      </text>
    </comment>
    <comment ref="H54" authorId="0" shapeId="0" xr:uid="{00000000-0006-0000-0800-000083000000}">
      <text>
        <r>
          <rPr>
            <sz val="10"/>
            <color rgb="FF333333"/>
            <rFont val="Calibri"/>
            <family val="2"/>
          </rPr>
          <t>SOURCE: Guatemala DHS 2014-15. The survey collected data on school attendance for age 5-24 and educational attainment for age 5 and above.</t>
        </r>
      </text>
    </comment>
    <comment ref="G55" authorId="0" shapeId="0" xr:uid="{00000000-0006-0000-0800-000084000000}">
      <text>
        <r>
          <rPr>
            <sz val="10"/>
            <color rgb="FF333333"/>
            <rFont val="Calibri"/>
            <family val="2"/>
          </rPr>
          <t>SOURCE: Guyana MICS 2014. The survey collected data on school attendance for age 5-24 and educational attainment for age 5 and above.</t>
        </r>
      </text>
    </comment>
    <comment ref="E56" authorId="0" shapeId="0" xr:uid="{00000000-0006-0000-0800-000085000000}">
      <text>
        <r>
          <rPr>
            <sz val="10"/>
            <color rgb="FF333333"/>
            <rFont val="Calibri"/>
            <family val="2"/>
          </rPr>
          <t>SOURCE: Haiti DHS 2012. The survey collected data on school attendance for age 3-24 and educational attainment for age 3 and above.</t>
        </r>
      </text>
    </comment>
    <comment ref="J56" authorId="0" shapeId="0" xr:uid="{00000000-0006-0000-0800-000086000000}">
      <text>
        <r>
          <rPr>
            <sz val="10"/>
            <color rgb="FF333333"/>
            <rFont val="Calibri"/>
            <family val="2"/>
          </rPr>
          <t>SOURCE: Haiti DHS 2016-2017. The survey collected data on school attendance for age 3-24 and educational attainment for age 3 and above.</t>
        </r>
      </text>
    </comment>
    <comment ref="C57" authorId="0" shapeId="0" xr:uid="{00000000-0006-0000-0800-000087000000}">
      <text>
        <r>
          <rPr>
            <sz val="10"/>
            <color rgb="FF333333"/>
            <rFont val="Calibri"/>
            <family val="2"/>
          </rPr>
          <t>SOURCE: Honduras Encuesta Permanente de Hogares de Propositos Multiples 2010. ECLAC calculations based on household survey data bank.</t>
        </r>
      </text>
    </comment>
    <comment ref="D57" authorId="0" shapeId="0" xr:uid="{00000000-0006-0000-0800-000088000000}">
      <text>
        <r>
          <rPr>
            <sz val="10"/>
            <color rgb="FF333333"/>
            <rFont val="Calibri"/>
            <family val="2"/>
          </rPr>
          <t>SOURCE: Honduras DHS 2011-12. The survey collected data on school attendance for age 5-24 and educational attainment for age 5 and above.</t>
        </r>
      </text>
    </comment>
    <comment ref="E57" authorId="0" shapeId="0" xr:uid="{00000000-0006-0000-0800-000089000000}">
      <text>
        <r>
          <rPr>
            <sz val="10"/>
            <color rgb="FF333333"/>
            <rFont val="Calibri"/>
            <family val="2"/>
          </rPr>
          <t>SOURCE: Honduras Encuesta Permanente de Hogares de Propositos Multiples 2012. ECLAC calculations based on household survey data bank.</t>
        </r>
      </text>
    </comment>
    <comment ref="F57" authorId="0" shapeId="0" xr:uid="{00000000-0006-0000-0800-00008A000000}">
      <text>
        <r>
          <rPr>
            <sz val="10"/>
            <color rgb="FF333333"/>
            <rFont val="Calibri"/>
            <family val="2"/>
          </rPr>
          <t>SOURCE: Honduras Encuesta Permanente de Hogares de Propositos Multiples 2013. ECLAC calculations based on household survey data bank.</t>
        </r>
      </text>
    </comment>
    <comment ref="G57" authorId="0" shapeId="0" xr:uid="{00000000-0006-0000-0800-00008B000000}">
      <text>
        <r>
          <rPr>
            <sz val="10"/>
            <color rgb="FF333333"/>
            <rFont val="Calibri"/>
            <family val="2"/>
          </rPr>
          <t>SOURCE: Honduras Encuesta Permanente de Hogares de Propositos Multiples 2014. ECLAC calculations based on household survey data bank.</t>
        </r>
      </text>
    </comment>
    <comment ref="H57" authorId="0" shapeId="0" xr:uid="{00000000-0006-0000-0800-00008C000000}">
      <text>
        <r>
          <rPr>
            <sz val="10"/>
            <color rgb="FF333333"/>
            <rFont val="Calibri"/>
            <family val="2"/>
          </rPr>
          <t>SOURCE: Honduras Encuesta Permanente de Hogares de Propositos Multiples 2015. ECLAC calculations based on household survey data bank.</t>
        </r>
      </text>
    </comment>
    <comment ref="I57" authorId="0" shapeId="0" xr:uid="{00000000-0006-0000-0800-00008D000000}">
      <text>
        <r>
          <rPr>
            <sz val="10"/>
            <color rgb="FF333333"/>
            <rFont val="Calibri"/>
            <family val="2"/>
          </rPr>
          <t>SOURCE: Honduras Encuesta Permanente de Hogares de Propositos Multiples 2016. ECLAC calculations based on household survey data bank.</t>
        </r>
      </text>
    </comment>
    <comment ref="K57" authorId="0" shapeId="0" xr:uid="{00000000-0006-0000-0800-00008E000000}">
      <text>
        <r>
          <rPr>
            <sz val="10"/>
            <color rgb="FF333333"/>
            <rFont val="Calibri"/>
            <family val="2"/>
          </rPr>
          <t>SOURCE: Honduras Encuesta Permanente de Hogares de Propositos Multiples 2018. ECLAC calculations based on household survey data bank.</t>
        </r>
      </text>
    </comment>
    <comment ref="D58" authorId="0" shapeId="0" xr:uid="{00000000-0006-0000-0800-00008F000000}">
      <text>
        <r>
          <rPr>
            <sz val="10"/>
            <color rgb="FF333333"/>
            <rFont val="Calibri"/>
            <family val="2"/>
          </rPr>
          <t>SOURCE: Jamaica MICS 2011. The survey collected data on school attendance for age 5-24 and educational attainment for age 5 and above.</t>
        </r>
      </text>
    </comment>
    <comment ref="C59" authorId="0" shapeId="0" xr:uid="{00000000-0006-0000-0800-000090000000}">
      <text>
        <r>
          <rPr>
            <sz val="10"/>
            <color rgb="FF333333"/>
            <rFont val="Calibri"/>
            <family val="2"/>
          </rPr>
          <t>SOURCE: Mexico Modulo de Condiciones Socioeconomicas de la ENIGH 2010. ECLAC calculations based on household survey data bank.</t>
        </r>
      </text>
    </comment>
    <comment ref="E59" authorId="0" shapeId="0" xr:uid="{00000000-0006-0000-0800-000091000000}">
      <text>
        <r>
          <rPr>
            <sz val="10"/>
            <color rgb="FF333333"/>
            <rFont val="Calibri"/>
            <family val="2"/>
          </rPr>
          <t>SOURCE: Mexico Modulo de Condiciones Socioeconomicas de la ENIGH 2012. ECLAC calculations based on household survey data bank.</t>
        </r>
      </text>
    </comment>
    <comment ref="G59" authorId="0" shapeId="0" xr:uid="{00000000-0006-0000-0800-000092000000}">
      <text>
        <r>
          <rPr>
            <sz val="10"/>
            <color rgb="FF333333"/>
            <rFont val="Calibri"/>
            <family val="2"/>
          </rPr>
          <t>SOURCE: Mexico Modulo de Condiciones Socioeconomicas de la ENIGH 2014. ECLAC calculations based on household survey data bank.</t>
        </r>
      </text>
    </comment>
    <comment ref="I59" authorId="0" shapeId="0" xr:uid="{00000000-0006-0000-0800-000093000000}">
      <text>
        <r>
          <rPr>
            <sz val="10"/>
            <color rgb="FF333333"/>
            <rFont val="Calibri"/>
            <family val="2"/>
          </rPr>
          <t>SOURCE: Mexico MICS 2015. The survey collected data on school attendance for age 3-24 and educational attainment for age 3 and above.</t>
        </r>
      </text>
    </comment>
    <comment ref="K59" authorId="0" shapeId="0" xr:uid="{00000000-0006-0000-0800-000094000000}">
      <text>
        <r>
          <rPr>
            <sz val="10"/>
            <color rgb="FF333333"/>
            <rFont val="Calibri"/>
            <family val="2"/>
          </rPr>
          <t>SOURCE: Mexico Modulo de Condiciones Socioeconomicas de la ENIGH 2018. ECLAC calculations based on household survey data bank.</t>
        </r>
      </text>
    </comment>
    <comment ref="G60" authorId="0" shapeId="0" xr:uid="{00000000-0006-0000-0800-000095000000}">
      <text>
        <r>
          <rPr>
            <sz val="10"/>
            <color rgb="FF333333"/>
            <rFont val="Calibri"/>
            <family val="2"/>
          </rPr>
          <t>SOURCE: Nicaragua Encuesta Nacional de Hogares sobre Medicion de Niveles de Vida 2014. ECLAC calculations based on household survey data bank.</t>
        </r>
      </text>
    </comment>
    <comment ref="D61" authorId="0" shapeId="0" xr:uid="{00000000-0006-0000-0800-000096000000}">
      <text>
        <r>
          <rPr>
            <sz val="10"/>
            <color rgb="FF333333"/>
            <rFont val="Calibri"/>
            <family val="2"/>
          </rPr>
          <t>SOURCE: Panama Encuesta de Hogares 2011. ECLAC calculations based on household survey data bank.</t>
        </r>
      </text>
    </comment>
    <comment ref="F61" authorId="0" shapeId="0" xr:uid="{00000000-0006-0000-0800-000097000000}">
      <text>
        <r>
          <rPr>
            <sz val="10"/>
            <color rgb="FF333333"/>
            <rFont val="Calibri"/>
            <family val="2"/>
          </rPr>
          <t>SOURCE: Panama Encuesta de Hogares 2013. ECLAC calculations based on household survey data bank.</t>
        </r>
      </text>
    </comment>
    <comment ref="G61" authorId="0" shapeId="0" xr:uid="{00000000-0006-0000-0800-000098000000}">
      <text>
        <r>
          <rPr>
            <sz val="10"/>
            <color rgb="FF333333"/>
            <rFont val="Calibri"/>
            <family val="2"/>
          </rPr>
          <t>SOURCE: Panama Encuesta de Hogares 2014. ECLAC calculations based on household survey data bank.</t>
        </r>
      </text>
    </comment>
    <comment ref="H61" authorId="0" shapeId="0" xr:uid="{00000000-0006-0000-0800-000099000000}">
      <text>
        <r>
          <rPr>
            <sz val="10"/>
            <color rgb="FF333333"/>
            <rFont val="Calibri"/>
            <family val="2"/>
          </rPr>
          <t>SOURCE: Panama Encuesta de Hogares 2015. ECLAC calculations based on household survey data bank.</t>
        </r>
      </text>
    </comment>
    <comment ref="I61" authorId="0" shapeId="0" xr:uid="{00000000-0006-0000-0800-00009A000000}">
      <text>
        <r>
          <rPr>
            <sz val="10"/>
            <color rgb="FF333333"/>
            <rFont val="Calibri"/>
            <family val="2"/>
          </rPr>
          <t>SOURCE: Panama Encuesta de Hogares 2016. ECLAC calculations based on household survey data bank.</t>
        </r>
      </text>
    </comment>
    <comment ref="J61" authorId="0" shapeId="0" xr:uid="{00000000-0006-0000-0800-00009B000000}">
      <text>
        <r>
          <rPr>
            <sz val="10"/>
            <color rgb="FF333333"/>
            <rFont val="Calibri"/>
            <family val="2"/>
          </rPr>
          <t>SOURCE: Panama Encuesta de Hogares 2017. ECLAC calculations based on household survey data bank.</t>
        </r>
      </text>
    </comment>
    <comment ref="K61" authorId="0" shapeId="0" xr:uid="{00000000-0006-0000-0800-00009C000000}">
      <text>
        <r>
          <rPr>
            <sz val="10"/>
            <color rgb="FF333333"/>
            <rFont val="Calibri"/>
            <family val="2"/>
          </rPr>
          <t>SOURCE: Panama Encuesta de Hogares 2018. ECLAC calculations based on household survey data bank.</t>
        </r>
      </text>
    </comment>
    <comment ref="C62" authorId="0" shapeId="0" xr:uid="{00000000-0006-0000-0800-00009D000000}">
      <text>
        <r>
          <rPr>
            <sz val="10"/>
            <color rgb="FF333333"/>
            <rFont val="Calibri"/>
            <family val="2"/>
          </rPr>
          <t>SOURCE: Paraguay Encuesta Permanente de Hogares 2010. ECLAC calculations based on household survey data bank.</t>
        </r>
      </text>
    </comment>
    <comment ref="D62" authorId="0" shapeId="0" xr:uid="{00000000-0006-0000-0800-00009E000000}">
      <text>
        <r>
          <rPr>
            <sz val="10"/>
            <color rgb="FF333333"/>
            <rFont val="Calibri"/>
            <family val="2"/>
          </rPr>
          <t>SOURCE: Paraguay Encuesta Permanente de Hogares 2011. ECLAC calculations based on household survey data bank.</t>
        </r>
      </text>
    </comment>
    <comment ref="E62" authorId="0" shapeId="0" xr:uid="{00000000-0006-0000-0800-00009F000000}">
      <text>
        <r>
          <rPr>
            <sz val="10"/>
            <color rgb="FF333333"/>
            <rFont val="Calibri"/>
            <family val="2"/>
          </rPr>
          <t>SOURCE: Paraguay Encuesta Permanente de Hogares 2012. ECLAC calculations based on household survey data bank.</t>
        </r>
      </text>
    </comment>
    <comment ref="F62" authorId="0" shapeId="0" xr:uid="{00000000-0006-0000-0800-0000A0000000}">
      <text>
        <r>
          <rPr>
            <sz val="10"/>
            <color rgb="FF333333"/>
            <rFont val="Calibri"/>
            <family val="2"/>
          </rPr>
          <t>SOURCE: Paraguay Encuesta Permanente de Hogares 2013. ECLAC calculations based on household survey data bank.</t>
        </r>
      </text>
    </comment>
    <comment ref="G62" authorId="0" shapeId="0" xr:uid="{00000000-0006-0000-0800-0000A1000000}">
      <text>
        <r>
          <rPr>
            <sz val="10"/>
            <color rgb="FF333333"/>
            <rFont val="Calibri"/>
            <family val="2"/>
          </rPr>
          <t>SOURCE: Paraguay Encuesta Permanente de Hogares 2014. ECLAC calculations based on household survey data bank.</t>
        </r>
      </text>
    </comment>
    <comment ref="H62" authorId="0" shapeId="0" xr:uid="{00000000-0006-0000-0800-0000A2000000}">
      <text>
        <r>
          <rPr>
            <sz val="10"/>
            <color rgb="FF333333"/>
            <rFont val="Calibri"/>
            <family val="2"/>
          </rPr>
          <t>SOURCE: Paraguay Encuesta Permanente de Hogares 2015. ECLAC calculations based on household survey data bank.</t>
        </r>
      </text>
    </comment>
    <comment ref="I62" authorId="0" shapeId="0" xr:uid="{00000000-0006-0000-0800-0000A3000000}">
      <text>
        <r>
          <rPr>
            <sz val="10"/>
            <color rgb="FF333333"/>
            <rFont val="Calibri"/>
            <family val="2"/>
          </rPr>
          <t>SOURCE: Paraguay MICS 2016. The survey collected data on school attendance for age 5-24 and educational attainment for age 5 and above.</t>
        </r>
      </text>
    </comment>
    <comment ref="J62" authorId="0" shapeId="0" xr:uid="{00000000-0006-0000-0800-0000A4000000}">
      <text>
        <r>
          <rPr>
            <sz val="10"/>
            <color rgb="FF333333"/>
            <rFont val="Calibri"/>
            <family val="2"/>
          </rPr>
          <t>SOURCE: Paraguay Encuesta Permanente de Hogares 2017. ECLAC calculations based on household survey data bank.</t>
        </r>
      </text>
    </comment>
    <comment ref="K62" authorId="0" shapeId="0" xr:uid="{00000000-0006-0000-0800-0000A5000000}">
      <text>
        <r>
          <rPr>
            <sz val="10"/>
            <color rgb="FF333333"/>
            <rFont val="Calibri"/>
            <family val="2"/>
          </rPr>
          <t>SOURCE: Paraguay Encuesta Permanente de Hogares 2018. ECLAC calculations based on household survey data bank.</t>
        </r>
      </text>
    </comment>
    <comment ref="C63" authorId="0" shapeId="0" xr:uid="{00000000-0006-0000-0800-0000A6000000}">
      <text>
        <r>
          <rPr>
            <sz val="10"/>
            <color rgb="FF333333"/>
            <rFont val="Calibri"/>
            <family val="2"/>
          </rPr>
          <t>SOURCE: Peru Encuesta Nacional de Hogares Condiciones de Vida y Pobreza 2010. ECLAC calculations based on household survey data bank.</t>
        </r>
      </text>
    </comment>
    <comment ref="D63" authorId="0" shapeId="0" xr:uid="{00000000-0006-0000-0800-0000A7000000}">
      <text>
        <r>
          <rPr>
            <sz val="10"/>
            <color rgb="FF333333"/>
            <rFont val="Calibri"/>
            <family val="2"/>
          </rPr>
          <t>SOURCE: Peru Encuesta Nacional de Hogares Condiciones de Vida y Pobreza 2011. ECLAC calculations based on household survey data bank.</t>
        </r>
      </text>
    </comment>
    <comment ref="E63" authorId="0" shapeId="0" xr:uid="{00000000-0006-0000-0800-0000A8000000}">
      <text>
        <r>
          <rPr>
            <sz val="10"/>
            <color rgb="FF333333"/>
            <rFont val="Calibri"/>
            <family val="2"/>
          </rPr>
          <t>SOURCE: Peru Encuesta Nacional de Hogares Condiciones de Vida y Pobreza 2012. ECLAC calculations based on household survey data bank.</t>
        </r>
      </text>
    </comment>
    <comment ref="F63" authorId="0" shapeId="0" xr:uid="{00000000-0006-0000-0800-0000A9000000}">
      <text>
        <r>
          <rPr>
            <sz val="10"/>
            <color rgb="FF333333"/>
            <rFont val="Calibri"/>
            <family val="2"/>
          </rPr>
          <t>SOURCE: Peru Encuesta Nacional de Hogares Condiciones de Vida y Pobreza 2013. ECLAC calculations based on household survey data bank.</t>
        </r>
      </text>
    </comment>
    <comment ref="G63" authorId="0" shapeId="0" xr:uid="{00000000-0006-0000-0800-0000AA000000}">
      <text>
        <r>
          <rPr>
            <sz val="10"/>
            <color rgb="FF333333"/>
            <rFont val="Calibri"/>
            <family val="2"/>
          </rPr>
          <t>SOURCE: Peru Encuesta Nacional de Hogares Condiciones de Vida y Pobreza 2014. ECLAC calculations based on household survey data bank.</t>
        </r>
      </text>
    </comment>
    <comment ref="H63" authorId="0" shapeId="0" xr:uid="{00000000-0006-0000-0800-0000AB000000}">
      <text>
        <r>
          <rPr>
            <sz val="10"/>
            <color rgb="FF333333"/>
            <rFont val="Calibri"/>
            <family val="2"/>
          </rPr>
          <t>SOURCE: Peru Encuesta Nacional de Hogares Condiciones de Vida y Pobreza 2015. ECLAC calculations based on household survey data bank.</t>
        </r>
      </text>
    </comment>
    <comment ref="I63" authorId="0" shapeId="0" xr:uid="{00000000-0006-0000-0800-0000AC000000}">
      <text>
        <r>
          <rPr>
            <sz val="10"/>
            <color rgb="FF333333"/>
            <rFont val="Calibri"/>
            <family val="2"/>
          </rPr>
          <t>SOURCE: Peru Encuesta Nacional de Hogares Condiciones de Vida y Pobreza 2016. ECLAC calculations based on household survey data bank.</t>
        </r>
      </text>
    </comment>
    <comment ref="J63" authorId="0" shapeId="0" xr:uid="{00000000-0006-0000-0800-0000AD000000}">
      <text>
        <r>
          <rPr>
            <sz val="10"/>
            <color rgb="FF333333"/>
            <rFont val="Calibri"/>
            <family val="2"/>
          </rPr>
          <t>SOURCE: Peru Encuesta Nacional de Hogares Condiciones de Vida y Pobreza 2017. ECLAC calculations based on household survey data bank.</t>
        </r>
      </text>
    </comment>
    <comment ref="K63" authorId="0" shapeId="0" xr:uid="{00000000-0006-0000-0800-0000AE000000}">
      <text>
        <r>
          <rPr>
            <sz val="10"/>
            <color rgb="FF333333"/>
            <rFont val="Calibri"/>
            <family val="2"/>
          </rPr>
          <t>SOURCE: Peru Encuesta Nacional de Hogares Condiciones de Vida y Pobreza 2018. ECLAC calculations based on household survey data bank.</t>
        </r>
      </text>
    </comment>
    <comment ref="C64" authorId="0" shapeId="0" xr:uid="{00000000-0006-0000-0800-0000AF000000}">
      <text>
        <r>
          <rPr>
            <sz val="10"/>
            <color rgb="FF333333"/>
            <rFont val="Calibri"/>
            <family val="2"/>
          </rPr>
          <t>SOURCE: Puerto Rico American Community Survey 2010. IPUMS-International, U.S. Census Bureau.</t>
        </r>
      </text>
    </comment>
    <comment ref="E65" authorId="0" shapeId="0" xr:uid="{00000000-0006-0000-0800-0000B0000000}">
      <text>
        <r>
          <rPr>
            <sz val="10"/>
            <color rgb="FF333333"/>
            <rFont val="Calibri"/>
            <family val="2"/>
          </rPr>
          <t>SOURCE: Saint Lucia MICS 2012. The survey collected data on school attendance for age 5-24 and educational attainment for age 5 and above.</t>
        </r>
      </text>
    </comment>
    <comment ref="C66" authorId="0" shapeId="0" xr:uid="{00000000-0006-0000-0800-0000B1000000}">
      <text>
        <r>
          <rPr>
            <sz val="10"/>
            <color rgb="FF333333"/>
            <rFont val="Calibri"/>
            <family val="2"/>
          </rPr>
          <t>SOURCE: Suriname MICS 2010. The survey collected data on school attendance for age 5-24 and educational attainment for age 5 and above.</t>
        </r>
      </text>
    </comment>
    <comment ref="K66" authorId="0" shapeId="0" xr:uid="{00000000-0006-0000-0800-0000B2000000}">
      <text>
        <r>
          <rPr>
            <sz val="10"/>
            <color rgb="FF333333"/>
            <rFont val="Calibri"/>
            <family val="2"/>
          </rPr>
          <t>QUALIFIER: This data point is a NATIONAL ESTIMATE. SOURCE: Suriname MICS 2018. The survey collected data on school attendance for age 3-24 and educational attainment for age 3 and above.</t>
        </r>
      </text>
    </comment>
    <comment ref="D67" authorId="0" shapeId="0" xr:uid="{00000000-0006-0000-0800-0000B3000000}">
      <text>
        <r>
          <rPr>
            <sz val="10"/>
            <color rgb="FF333333"/>
            <rFont val="Calibri"/>
            <family val="2"/>
          </rPr>
          <t>SOURCE: Trinidad and Tobago MICS 2011. World Inequality Database on Education (WIDE), June 2019.</t>
        </r>
      </text>
    </comment>
    <comment ref="C68" authorId="0" shapeId="0" xr:uid="{00000000-0006-0000-0800-0000B4000000}">
      <text>
        <r>
          <rPr>
            <sz val="10"/>
            <color rgb="FF333333"/>
            <rFont val="Calibri"/>
            <family val="2"/>
          </rPr>
          <t>SOURCE: Uruguay Encuesta Continua de Hogares 2010. ECLAC calculations based on household survey data bank.</t>
        </r>
      </text>
    </comment>
    <comment ref="D68" authorId="0" shapeId="0" xr:uid="{00000000-0006-0000-0800-0000B5000000}">
      <text>
        <r>
          <rPr>
            <sz val="10"/>
            <color rgb="FF333333"/>
            <rFont val="Calibri"/>
            <family val="2"/>
          </rPr>
          <t>SOURCE: Uruguay Encuesta Continua de Hogares 2011. ECLAC calculations based on household survey data bank.</t>
        </r>
      </text>
    </comment>
    <comment ref="E68" authorId="0" shapeId="0" xr:uid="{00000000-0006-0000-0800-0000B6000000}">
      <text>
        <r>
          <rPr>
            <sz val="10"/>
            <color rgb="FF333333"/>
            <rFont val="Calibri"/>
            <family val="2"/>
          </rPr>
          <t>SOURCE: Uruguay Encuesta Continua de Hogares 2012. ECLAC calculations based on household survey data bank.</t>
        </r>
      </text>
    </comment>
    <comment ref="F68" authorId="0" shapeId="0" xr:uid="{00000000-0006-0000-0800-0000B7000000}">
      <text>
        <r>
          <rPr>
            <sz val="10"/>
            <color rgb="FF333333"/>
            <rFont val="Calibri"/>
            <family val="2"/>
          </rPr>
          <t>SOURCE: Uruguay MICS 2013. The survey collected data on school attendance for age 5-24 and educational attainment for age 5 and above.</t>
        </r>
      </text>
    </comment>
    <comment ref="G68" authorId="0" shapeId="0" xr:uid="{00000000-0006-0000-0800-0000B8000000}">
      <text>
        <r>
          <rPr>
            <sz val="10"/>
            <color rgb="FF333333"/>
            <rFont val="Calibri"/>
            <family val="2"/>
          </rPr>
          <t>SOURCE: Uruguay Encuesta Continua de Hogares 2014. ECLAC calculations based on household survey data bank.</t>
        </r>
      </text>
    </comment>
    <comment ref="H68" authorId="0" shapeId="0" xr:uid="{00000000-0006-0000-0800-0000B9000000}">
      <text>
        <r>
          <rPr>
            <sz val="10"/>
            <color rgb="FF333333"/>
            <rFont val="Calibri"/>
            <family val="2"/>
          </rPr>
          <t>SOURCE: Uruguay Encuesta Continua de Hogares 2015. ECLAC calculations based on household survey data bank.</t>
        </r>
      </text>
    </comment>
    <comment ref="I68" authorId="0" shapeId="0" xr:uid="{00000000-0006-0000-0800-0000BA000000}">
      <text>
        <r>
          <rPr>
            <sz val="10"/>
            <color rgb="FF333333"/>
            <rFont val="Calibri"/>
            <family val="2"/>
          </rPr>
          <t>SOURCE: Uruguay Encuesta Continua de Hogares 2016. ECLAC calculations based on household survey data bank.</t>
        </r>
      </text>
    </comment>
    <comment ref="J68" authorId="0" shapeId="0" xr:uid="{00000000-0006-0000-0800-0000BB000000}">
      <text>
        <r>
          <rPr>
            <sz val="10"/>
            <color rgb="FF333333"/>
            <rFont val="Calibri"/>
            <family val="2"/>
          </rPr>
          <t>SOURCE: Uruguay Encuesta Continua de Hogares 2017. ECLAC calculations based on household survey data bank.</t>
        </r>
      </text>
    </comment>
    <comment ref="K68" authorId="0" shapeId="0" xr:uid="{00000000-0006-0000-0800-0000BC000000}">
      <text>
        <r>
          <rPr>
            <sz val="10"/>
            <color rgb="FF333333"/>
            <rFont val="Calibri"/>
            <family val="2"/>
          </rPr>
          <t>SOURCE: Uruguay Encuesta Continua de Hogares 2018. ECLAC calculations based on household survey data bank.</t>
        </r>
      </text>
    </comment>
    <comment ref="C69" authorId="0" shapeId="0" xr:uid="{00000000-0006-0000-0800-0000BD000000}">
      <text>
        <r>
          <rPr>
            <sz val="10"/>
            <color rgb="FF333333"/>
            <rFont val="Calibri"/>
            <family val="2"/>
          </rPr>
          <t>SOURCE: Venezuela Encuesta de Hogares por Muestreo 2010. ECLAC calculations based on household survey data bank.</t>
        </r>
      </text>
    </comment>
    <comment ref="D69" authorId="0" shapeId="0" xr:uid="{00000000-0006-0000-0800-0000BE000000}">
      <text>
        <r>
          <rPr>
            <sz val="10"/>
            <color rgb="FF333333"/>
            <rFont val="Calibri"/>
            <family val="2"/>
          </rPr>
          <t>SOURCE: Venezuela Encuesta de Hogares por Muestreo 2011. ECLAC calculations based on household survey data bank.</t>
        </r>
      </text>
    </comment>
    <comment ref="E69" authorId="0" shapeId="0" xr:uid="{00000000-0006-0000-0800-0000BF000000}">
      <text>
        <r>
          <rPr>
            <sz val="10"/>
            <color rgb="FF333333"/>
            <rFont val="Calibri"/>
            <family val="2"/>
          </rPr>
          <t>SOURCE: Venezuela Encuesta de Hogares por Muestreo 2012. ECLAC calculations based on household survey data bank.</t>
        </r>
      </text>
    </comment>
    <comment ref="F69" authorId="0" shapeId="0" xr:uid="{00000000-0006-0000-0800-0000C0000000}">
      <text>
        <r>
          <rPr>
            <sz val="10"/>
            <color rgb="FF333333"/>
            <rFont val="Calibri"/>
            <family val="2"/>
          </rPr>
          <t>SOURCE: Venezuela Encuesta de Hogares por Muestreo 2013. ECLAC calculations based on household survey data bank.</t>
        </r>
      </text>
    </comment>
    <comment ref="G69" authorId="0" shapeId="0" xr:uid="{00000000-0006-0000-0800-0000C1000000}">
      <text>
        <r>
          <rPr>
            <sz val="10"/>
            <color rgb="FF333333"/>
            <rFont val="Calibri"/>
            <family val="2"/>
          </rPr>
          <t>SOURCE: Venezuela Encuesta de Hogares por Muestreo 2014. ECLAC calculations based on household survey data bank.</t>
        </r>
      </text>
    </comment>
    <comment ref="F70" authorId="0" shapeId="0" xr:uid="{00000000-0006-0000-0800-0000C2000000}">
      <text>
        <r>
          <rPr>
            <sz val="10"/>
            <color rgb="FF333333"/>
            <rFont val="Calibri"/>
            <family val="2"/>
          </rPr>
          <t>SOURCE: Algeria MICS 2012-13. The survey collected data on school attendance for age 5-24 and educational attainment for age 5 and above.</t>
        </r>
      </text>
    </comment>
    <comment ref="D71" authorId="0" shapeId="0" xr:uid="{00000000-0006-0000-0800-0000C3000000}">
      <text>
        <r>
          <rPr>
            <sz val="10"/>
            <color rgb="FF333333"/>
            <rFont val="Calibri"/>
            <family val="2"/>
          </rPr>
          <t>SOURCE: Armenia DHS 2010. The survey collected data on school attendance for age 5-24 and educational attainment for age 5 and above.</t>
        </r>
      </text>
    </comment>
    <comment ref="I71" authorId="0" shapeId="0" xr:uid="{00000000-0006-0000-0800-0000C4000000}">
      <text>
        <r>
          <rPr>
            <sz val="10"/>
            <color rgb="FF333333"/>
            <rFont val="Calibri"/>
            <family val="2"/>
          </rPr>
          <t>SOURCE: Armenia DHS 2015-16. The survey collected data on school attendance for age 5-24 and educational attainment for age 5 and above.</t>
        </r>
      </text>
    </comment>
    <comment ref="G72" authorId="0" shapeId="0" xr:uid="{00000000-0006-0000-0800-0000C5000000}">
      <text>
        <r>
          <rPr>
            <sz val="10"/>
            <color rgb="FF333333"/>
            <rFont val="Calibri"/>
            <family val="2"/>
          </rPr>
          <t>SOURCE: Egypt DHS 2014. The survey collected data on school attendance for age 6-24 and educational attainment for age 6 and above.</t>
        </r>
      </text>
    </comment>
    <comment ref="D73" authorId="0" shapeId="0" xr:uid="{00000000-0006-0000-0800-0000C6000000}">
      <text>
        <r>
          <rPr>
            <sz val="10"/>
            <color rgb="FF333333"/>
            <rFont val="Calibri"/>
            <family val="2"/>
          </rPr>
          <t>SOURCE: Iraq MICS 2011. The survey collected data on school attendance for age 5-24 and educational attainment for age 5 and above.</t>
        </r>
      </text>
    </comment>
    <comment ref="K73" authorId="0" shapeId="0" xr:uid="{00000000-0006-0000-0800-0000C7000000}">
      <text>
        <r>
          <rPr>
            <sz val="10"/>
            <color rgb="FF333333"/>
            <rFont val="Calibri"/>
            <family val="2"/>
          </rPr>
          <t>QUALIFIER: This data point is a NATIONAL ESTIMATE. SOURCE: Iraq MICS 2018. The survey collected data on school attendance for age 3-24 and educational attainment for age 3 and above.</t>
        </r>
      </text>
    </comment>
    <comment ref="E74" authorId="0" shapeId="0" xr:uid="{00000000-0006-0000-0800-0000C8000000}">
      <text>
        <r>
          <rPr>
            <sz val="10"/>
            <color rgb="FF333333"/>
            <rFont val="Calibri"/>
            <family val="2"/>
          </rPr>
          <t>SOURCE: Israel HES 2012. World Inequality Database on Education (WIDE), June 2019.</t>
        </r>
      </text>
    </comment>
    <comment ref="E75" authorId="0" shapeId="0" xr:uid="{00000000-0006-0000-0800-0000C9000000}">
      <text>
        <r>
          <rPr>
            <sz val="10"/>
            <color rgb="FF333333"/>
            <rFont val="Calibri"/>
            <family val="2"/>
          </rPr>
          <t>SOURCE: Jordan DHS 2012. World Inequality Database on Education (WIDE), June 2019.</t>
        </r>
      </text>
    </comment>
    <comment ref="K75" authorId="0" shapeId="0" xr:uid="{00000000-0006-0000-0800-0000CA000000}">
      <text>
        <r>
          <rPr>
            <sz val="10"/>
            <color rgb="FF333333"/>
            <rFont val="Calibri"/>
            <family val="2"/>
          </rPr>
          <t>QUALIFIER: This data point is a NATIONAL ESTIMATE. SOURCE: Jordan DHS 2017-18. The survey collected data on school attendance for age 5-24 and educational attainment for age 5 and above.</t>
        </r>
      </text>
    </comment>
    <comment ref="C76" authorId="0" shapeId="0" xr:uid="{00000000-0006-0000-0800-0000CB000000}">
      <text>
        <r>
          <rPr>
            <sz val="10"/>
            <color rgb="FF333333"/>
            <rFont val="Calibri"/>
            <family val="2"/>
          </rPr>
          <t>SOURCE: Palestine MICS 2010. World Inequality Database on Education (WIDE), June 2019.</t>
        </r>
      </text>
    </comment>
    <comment ref="G76" authorId="0" shapeId="0" xr:uid="{00000000-0006-0000-0800-0000CC000000}">
      <text>
        <r>
          <rPr>
            <sz val="10"/>
            <color rgb="FF333333"/>
            <rFont val="Calibri"/>
            <family val="2"/>
          </rPr>
          <t>SOURCE: Palestine MICS 2014. The survey collected data on school attendance for age 5-24 and educational attainment for age 5 and above.</t>
        </r>
      </text>
    </comment>
    <comment ref="E77" authorId="0" shapeId="0" xr:uid="{00000000-0006-0000-0800-0000CD000000}">
      <text>
        <r>
          <rPr>
            <sz val="10"/>
            <color rgb="FF333333"/>
            <rFont val="Calibri"/>
            <family val="2"/>
          </rPr>
          <t>SOURCE: Qatar MICS 2011-12. The survey collected data on school attendance for age 5-24 and educational attainment for age 5 and above.</t>
        </r>
      </text>
    </comment>
    <comment ref="C78" authorId="0" shapeId="0" xr:uid="{00000000-0006-0000-0800-0000CE000000}">
      <text>
        <r>
          <rPr>
            <sz val="10"/>
            <color rgb="FF333333"/>
            <rFont val="Calibri"/>
            <family val="2"/>
          </rPr>
          <t>SOURCE: Sudan MICS 2010. World Inequality Database on Education (WIDE), June 2019.</t>
        </r>
      </text>
    </comment>
    <comment ref="G78" authorId="0" shapeId="0" xr:uid="{00000000-0006-0000-0800-0000CF000000}">
      <text>
        <r>
          <rPr>
            <sz val="10"/>
            <color rgb="FF333333"/>
            <rFont val="Calibri"/>
            <family val="2"/>
          </rPr>
          <t>SOURCE: Sudan MICS 2014. The survey collected data on school attendance for age 4-24 and educational attainment for age 4 and above.</t>
        </r>
      </text>
    </comment>
    <comment ref="E79" authorId="0" shapeId="0" xr:uid="{00000000-0006-0000-0800-0000D0000000}">
      <text>
        <r>
          <rPr>
            <sz val="10"/>
            <color rgb="FF333333"/>
            <rFont val="Calibri"/>
            <family val="2"/>
          </rPr>
          <t>SOURCE: Tunisia MICS 2011-12. The survey collected data on school attendance for age 5-24 and educational attainment for age 5 and above.</t>
        </r>
      </text>
    </comment>
    <comment ref="K79" authorId="0" shapeId="0" xr:uid="{00000000-0006-0000-0800-0000D1000000}">
      <text>
        <r>
          <rPr>
            <sz val="10"/>
            <color rgb="FF333333"/>
            <rFont val="Calibri"/>
            <family val="2"/>
          </rPr>
          <t>QUALIFIER: This data point is a NATIONAL ESTIMATE. SOURCE: Tunisia MICS 2018. The survey collected data on school attendance for age 3-24 and educational attainment for age 3 and above.</t>
        </r>
      </text>
    </comment>
    <comment ref="G80" authorId="0" shapeId="0" xr:uid="{00000000-0006-0000-0800-0000D2000000}">
      <text>
        <r>
          <rPr>
            <sz val="10"/>
            <color rgb="FF333333"/>
            <rFont val="Calibri"/>
            <family val="2"/>
          </rPr>
          <t>SOURCE: Turkey DHS 2013. The survey collected data on school attendance for age 4-24 and educational attainment for age 4 and above.</t>
        </r>
      </text>
    </comment>
    <comment ref="F81" authorId="0" shapeId="0" xr:uid="{00000000-0006-0000-0800-0000D3000000}">
      <text>
        <r>
          <rPr>
            <sz val="10"/>
            <color rgb="FF333333"/>
            <rFont val="Calibri"/>
            <family val="2"/>
          </rPr>
          <t>SOURCE: Yemen DHS 2013. The survey collected data on school attendance for age 5-24 and educational attainment for age 5 and above.</t>
        </r>
      </text>
    </comment>
    <comment ref="L82" authorId="0" shapeId="0" xr:uid="{00000000-0006-0000-0800-0000D4000000}">
      <text>
        <r>
          <rPr>
            <sz val="10"/>
            <color rgb="FF333333"/>
            <rFont val="Calibri"/>
            <family val="2"/>
          </rPr>
          <t>QUALIFIER: This data point is a NATIONAL ESTIMATE. SOURCE: Kiribati MICS 2018-19. The survey collected data on school attendance for age 3-24 and educational attainment for age 3 and above.</t>
        </r>
      </text>
    </comment>
    <comment ref="K83" authorId="0" shapeId="0" xr:uid="{00000000-0006-0000-0800-0000D5000000}">
      <text>
        <r>
          <rPr>
            <sz val="10"/>
            <color rgb="FF333333"/>
            <rFont val="Calibri"/>
            <family val="2"/>
          </rPr>
          <t>QUALIFIER: This data point is a NATIONAL ESTIMATE. SOURCE: Papua New Guinea DHS 2016-18. The survey collected data on school attendance for age 5-24 and educational attainment for age 5 and above.</t>
        </r>
      </text>
    </comment>
    <comment ref="H84" authorId="0" shapeId="0" xr:uid="{00000000-0006-0000-0800-0000D6000000}">
      <text>
        <r>
          <rPr>
            <sz val="10"/>
            <color rgb="FF333333"/>
            <rFont val="Calibri"/>
            <family val="2"/>
          </rPr>
          <t>SOURCE: Angola DHS 2016. The survey collected data on school attendance for age 3-24 and educational attainment for age 3 and above.</t>
        </r>
      </text>
    </comment>
    <comment ref="D85" authorId="0" shapeId="0" xr:uid="{00000000-0006-0000-0800-0000D7000000}">
      <text>
        <r>
          <rPr>
            <sz val="10"/>
            <color rgb="FF333333"/>
            <rFont val="Calibri"/>
            <family val="2"/>
          </rPr>
          <t>SOURCE: Benin DHS 2011-12. The survey collected data on school attendance for age 5-24 and educational attainment for age 5 and above.</t>
        </r>
      </text>
    </comment>
    <comment ref="G85" authorId="0" shapeId="0" xr:uid="{00000000-0006-0000-0800-0000D8000000}">
      <text>
        <r>
          <rPr>
            <sz val="10"/>
            <color rgb="FF333333"/>
            <rFont val="Calibri"/>
            <family val="2"/>
          </rPr>
          <t>SOURCE: Benin MICS 2014. The survey collected data on school attendance for age 5-24 and educational attainment for age 5 and above.</t>
        </r>
      </text>
    </comment>
    <comment ref="K85" authorId="0" shapeId="0" xr:uid="{00000000-0006-0000-0800-0000D9000000}">
      <text>
        <r>
          <rPr>
            <sz val="10"/>
            <color rgb="FF333333"/>
            <rFont val="Calibri"/>
            <family val="2"/>
          </rPr>
          <t>SOURCE: Benin DHS 2017-18. The survey collected data on school attendance for age 5-24 and educational attainment for age 5 and above.</t>
        </r>
      </text>
    </comment>
    <comment ref="C86" authorId="0" shapeId="0" xr:uid="{00000000-0006-0000-0800-0000DA000000}">
      <text>
        <r>
          <rPr>
            <sz val="10"/>
            <color rgb="FF333333"/>
            <rFont val="Calibri"/>
            <family val="2"/>
          </rPr>
          <t>SOURCE: Burkina Faso DHS 2010. The survey collected data on school attendance for age 5-24 and educational attainment for age 5 and above.</t>
        </r>
      </text>
    </comment>
    <comment ref="C87" authorId="0" shapeId="0" xr:uid="{00000000-0006-0000-0800-0000DB000000}">
      <text>
        <r>
          <rPr>
            <sz val="10"/>
            <color rgb="FF333333"/>
            <rFont val="Calibri"/>
            <family val="2"/>
          </rPr>
          <t>SOURCE: Burundi DHS 2010. The survey collected data on school attendance for age 5-24 and educational attainment for age 5 and above.</t>
        </r>
      </text>
    </comment>
    <comment ref="J87" authorId="0" shapeId="0" xr:uid="{00000000-0006-0000-0800-0000DC000000}">
      <text>
        <r>
          <rPr>
            <sz val="10"/>
            <color rgb="FF333333"/>
            <rFont val="Calibri"/>
            <family val="2"/>
          </rPr>
          <t>QUALIFIER: This data point is a NATIONAL ESTIMATE. SOURCE: Burundi DHS 2016-17. The survey collected data on school attendance for age 3-24 and educational attainment for age 3 and above.</t>
        </r>
      </text>
    </comment>
    <comment ref="D88" authorId="0" shapeId="0" xr:uid="{00000000-0006-0000-0800-0000DD000000}">
      <text>
        <r>
          <rPr>
            <sz val="10"/>
            <color rgb="FF333333"/>
            <rFont val="Calibri"/>
            <family val="2"/>
          </rPr>
          <t>SOURCE: Cameroon DHS 2011. The survey collected data on school attendance for age 3-24 and educational attainment for age 3 and above.</t>
        </r>
      </text>
    </comment>
    <comment ref="G88" authorId="0" shapeId="0" xr:uid="{00000000-0006-0000-0800-0000DE000000}">
      <text>
        <r>
          <rPr>
            <sz val="10"/>
            <color rgb="FF333333"/>
            <rFont val="Calibri"/>
            <family val="2"/>
          </rPr>
          <t>SOURCE: Cameroon MICS 2013-14. The survey collected data on school attendance for age 5-24 and educational attainment for age 5 and above.</t>
        </r>
      </text>
    </comment>
    <comment ref="C89" authorId="0" shapeId="0" xr:uid="{00000000-0006-0000-0800-0000DF000000}">
      <text>
        <r>
          <rPr>
            <sz val="10"/>
            <color rgb="FF333333"/>
            <rFont val="Calibri"/>
            <family val="2"/>
          </rPr>
          <t>SOURCE: Central African Republic MICS 2009-10. The survey collected data on school attendance for age 5-24 and educational attainment for age 5 and above.</t>
        </r>
      </text>
    </comment>
    <comment ref="C90" authorId="0" shapeId="0" xr:uid="{00000000-0006-0000-0800-0000E0000000}">
      <text>
        <r>
          <rPr>
            <sz val="10"/>
            <color rgb="FF333333"/>
            <rFont val="Calibri"/>
            <family val="2"/>
          </rPr>
          <t>SOURCE: Chad MICS 2010. World Inequality Database on Education (WIDE), June 2019.</t>
        </r>
      </text>
    </comment>
    <comment ref="G90" authorId="0" shapeId="0" xr:uid="{00000000-0006-0000-0800-0000E1000000}">
      <text>
        <r>
          <rPr>
            <sz val="10"/>
            <color rgb="FF333333"/>
            <rFont val="Calibri"/>
            <family val="2"/>
          </rPr>
          <t>SOURCE: Chad DHS 2014. The survey collected data on school attendance for age 5-24 and educational attainment for age 5 and above.</t>
        </r>
      </text>
    </comment>
    <comment ref="E91" authorId="0" shapeId="0" xr:uid="{00000000-0006-0000-0800-0000E2000000}">
      <text>
        <r>
          <rPr>
            <sz val="10"/>
            <color rgb="FF333333"/>
            <rFont val="Calibri"/>
            <family val="2"/>
          </rPr>
          <t>SOURCE: Comoros DHS 2012. The survey collected data on school attendance for age 3-24 and educational attainment for age 3 and above.</t>
        </r>
      </text>
    </comment>
    <comment ref="E92" authorId="0" shapeId="0" xr:uid="{00000000-0006-0000-0800-0000E3000000}">
      <text>
        <r>
          <rPr>
            <sz val="10"/>
            <color rgb="FF333333"/>
            <rFont val="Calibri"/>
            <family val="2"/>
          </rPr>
          <t>SOURCE: Congo DHS 2011-12. The survey collected data on school attendance for age 5-24 and educational attainment for age 5 and above.</t>
        </r>
      </text>
    </comment>
    <comment ref="H92" authorId="0" shapeId="0" xr:uid="{00000000-0006-0000-0800-0000E4000000}">
      <text>
        <r>
          <rPr>
            <sz val="10"/>
            <color rgb="FF333333"/>
            <rFont val="Calibri"/>
            <family val="2"/>
          </rPr>
          <t>SOURCE: Congo MICS 2014-15. The survey collected data on school attendance for age 5-24 and educational attainment for age 5 and above.</t>
        </r>
      </text>
    </comment>
    <comment ref="E93" authorId="0" shapeId="0" xr:uid="{00000000-0006-0000-0800-0000E5000000}">
      <text>
        <r>
          <rPr>
            <sz val="10"/>
            <color rgb="FF333333"/>
            <rFont val="Calibri"/>
            <family val="2"/>
          </rPr>
          <t>SOURCE: Cote d'Ivoire DHS 2011-12. The survey collected data on school attendance for age 3-24 and educational attainment for age 3 and above.</t>
        </r>
      </text>
    </comment>
    <comment ref="I93" authorId="0" shapeId="0" xr:uid="{00000000-0006-0000-0800-0000E6000000}">
      <text>
        <r>
          <rPr>
            <sz val="10"/>
            <color rgb="FF333333"/>
            <rFont val="Calibri"/>
            <family val="2"/>
          </rPr>
          <t>SOURCE: Cote d'Ivoire MICS 2016. The survey collected data on school attendance for age 5-24 and educational attainment for age 5 and above.</t>
        </r>
      </text>
    </comment>
    <comment ref="C94" authorId="0" shapeId="0" xr:uid="{00000000-0006-0000-0800-0000E7000000}">
      <text>
        <r>
          <rPr>
            <sz val="10"/>
            <color rgb="FF333333"/>
            <rFont val="Calibri"/>
            <family val="2"/>
          </rPr>
          <t>SOURCE: Democratic Republic of the Congo MICS 2010. The survey collected data on school attendance for age 5-24 and educational attainment for age 5 and above.</t>
        </r>
      </text>
    </comment>
    <comment ref="F94" authorId="0" shapeId="0" xr:uid="{00000000-0006-0000-0800-0000E8000000}">
      <text>
        <r>
          <rPr>
            <sz val="10"/>
            <color rgb="FF333333"/>
            <rFont val="Calibri"/>
            <family val="2"/>
          </rPr>
          <t>SOURCE: Democratic Republic of the Congo DHS 2013-14. The survey collected data on school attendance for age 5-24 and educational attainment for age 5 and above.</t>
        </r>
      </text>
    </comment>
    <comment ref="C95" authorId="0" shapeId="0" xr:uid="{00000000-0006-0000-0800-0000E9000000}">
      <text>
        <r>
          <rPr>
            <sz val="10"/>
            <color rgb="FF333333"/>
            <rFont val="Calibri"/>
            <family val="2"/>
          </rPr>
          <t>SOURCE: Swaziland MICS 2010. The survey collected data on school attendance for age 5-24 and educational attainment for age 5 and above.</t>
        </r>
      </text>
    </comment>
    <comment ref="G95" authorId="0" shapeId="0" xr:uid="{00000000-0006-0000-0800-0000EA000000}">
      <text>
        <r>
          <rPr>
            <sz val="10"/>
            <color rgb="FF333333"/>
            <rFont val="Calibri"/>
            <family val="2"/>
          </rPr>
          <t>SOURCE: Swaziland MICS 2014. The survey collected data on school attendance for age 5-24 and educational attainment for age 5 and above.</t>
        </r>
      </text>
    </comment>
    <comment ref="D96" authorId="0" shapeId="0" xr:uid="{00000000-0006-0000-0800-0000EB000000}">
      <text>
        <r>
          <rPr>
            <sz val="10"/>
            <color rgb="FF333333"/>
            <rFont val="Calibri"/>
            <family val="2"/>
          </rPr>
          <t>SOURCE: Ethiopia DHS 2011. The survey collected data on school attendance for age 5-24 and educational attainment for age 5 and above.</t>
        </r>
      </text>
    </comment>
    <comment ref="I96" authorId="0" shapeId="0" xr:uid="{00000000-0006-0000-0800-0000EC000000}">
      <text>
        <r>
          <rPr>
            <sz val="10"/>
            <color rgb="FF333333"/>
            <rFont val="Calibri"/>
            <family val="2"/>
          </rPr>
          <t>SOURCE: Ethiopia DHS 2016. The survey collected data on school attendance for age 5-24 and educational attainment for age 5 and above.</t>
        </r>
      </text>
    </comment>
    <comment ref="E97" authorId="0" shapeId="0" xr:uid="{00000000-0006-0000-0800-0000ED000000}">
      <text>
        <r>
          <rPr>
            <sz val="10"/>
            <color rgb="FF333333"/>
            <rFont val="Calibri"/>
            <family val="2"/>
          </rPr>
          <t>SOURCE: Gabon DHS 2012. The survey collected data on school attendance for age 3-24 and educational attainment for age 3 and above.</t>
        </r>
      </text>
    </comment>
    <comment ref="C98" authorId="0" shapeId="0" xr:uid="{00000000-0006-0000-0800-0000EE000000}">
      <text>
        <r>
          <rPr>
            <sz val="10"/>
            <color rgb="FF333333"/>
            <rFont val="Calibri"/>
            <family val="2"/>
          </rPr>
          <t>SOURCE: Gambia MICS 2009-2010. The survey collected data on school attendance for age 3-24 and educational attainment for age 3 and above.</t>
        </r>
      </text>
    </comment>
    <comment ref="F98" authorId="0" shapeId="0" xr:uid="{00000000-0006-0000-0800-0000EF000000}">
      <text>
        <r>
          <rPr>
            <sz val="10"/>
            <color rgb="FF333333"/>
            <rFont val="Calibri"/>
            <family val="2"/>
          </rPr>
          <t>SOURCE: Gambia DHS 2013. The survey collected data on school attendance for age 3-24 and educational attainment for age 3 and above.</t>
        </r>
      </text>
    </comment>
    <comment ref="K98" authorId="0" shapeId="0" xr:uid="{00000000-0006-0000-0800-0000F0000000}">
      <text>
        <r>
          <rPr>
            <sz val="10"/>
            <color rgb="FF333333"/>
            <rFont val="Calibri"/>
            <family val="2"/>
          </rPr>
          <t>QUALIFIER: This data point is a NATIONAL ESTIMATE. SOURCE: Gambia MICS 2018. The survey collected data on school attendance for age 3-24 and educational attainment for age 3 and above.</t>
        </r>
      </text>
    </comment>
    <comment ref="C99" authorId="0" shapeId="0" xr:uid="{00000000-0006-0000-0800-0000F1000000}">
      <text>
        <r>
          <rPr>
            <sz val="10"/>
            <color rgb="FF333333"/>
            <rFont val="Calibri"/>
            <family val="2"/>
          </rPr>
          <t>SOURCE: Ghana Population and Housing Census 2010. IPUMS-International, Ghana Statistical Service.</t>
        </r>
      </text>
    </comment>
    <comment ref="D99" authorId="0" shapeId="0" xr:uid="{00000000-0006-0000-0800-0000F2000000}">
      <text>
        <r>
          <rPr>
            <sz val="10"/>
            <color rgb="FF333333"/>
            <rFont val="Calibri"/>
            <family val="2"/>
          </rPr>
          <t>SOURCE: Ghana MICS 2011. World Inequality Database on Education (WIDE), June 2019.</t>
        </r>
      </text>
    </comment>
    <comment ref="G99" authorId="0" shapeId="0" xr:uid="{00000000-0006-0000-0800-0000F3000000}">
      <text>
        <r>
          <rPr>
            <sz val="10"/>
            <color rgb="FF333333"/>
            <rFont val="Calibri"/>
            <family val="2"/>
          </rPr>
          <t>QUALIFIER: This data point is a NATIONAL ESTIMATE. SOURCE: Ghana DHS 2014. The survey collected data on school attendance for age 3-24 and educational attainment for age 3 and above.</t>
        </r>
      </text>
    </comment>
    <comment ref="K99" authorId="0" shapeId="0" xr:uid="{00000000-0006-0000-0800-0000F4000000}">
      <text>
        <r>
          <rPr>
            <sz val="10"/>
            <color rgb="FF333333"/>
            <rFont val="Calibri"/>
            <family val="2"/>
          </rPr>
          <t>QUALIFIER: This data point is a NATIONAL ESTIMATE. SOURCE: Ghana MICS 2017-18. The survey collected data on school attendance for age 3-24 and educational attainment for age 3 and above.</t>
        </r>
      </text>
    </comment>
    <comment ref="E100" authorId="0" shapeId="0" xr:uid="{00000000-0006-0000-0800-0000F5000000}">
      <text>
        <r>
          <rPr>
            <sz val="10"/>
            <color rgb="FF333333"/>
            <rFont val="Calibri"/>
            <family val="2"/>
          </rPr>
          <t>SOURCE: Guinea DHS 2012. The survey collected data on school attendance for age 3-24 and educational attainment for age 3 and above.</t>
        </r>
      </text>
    </comment>
    <comment ref="I100" authorId="0" shapeId="0" xr:uid="{00000000-0006-0000-0800-0000F6000000}">
      <text>
        <r>
          <rPr>
            <sz val="10"/>
            <color rgb="FF333333"/>
            <rFont val="Calibri"/>
            <family val="2"/>
          </rPr>
          <t>SOURCE: Guinea MICS 2016. The survey collected data on school attendance for age 5-24 and educational attainment for age 5 and above.</t>
        </r>
      </text>
    </comment>
    <comment ref="K100" authorId="0" shapeId="0" xr:uid="{00000000-0006-0000-0800-0000F7000000}">
      <text>
        <r>
          <rPr>
            <sz val="10"/>
            <color rgb="FF333333"/>
            <rFont val="Calibri"/>
            <family val="2"/>
          </rPr>
          <t>QUALIFIER: This data point is a NATIONAL ESTIMATE. SOURCE: Guinea DHS 2018. The survey collected data on school attendance for age 5-24 and educational attainment for age 5 and above.</t>
        </r>
      </text>
    </comment>
    <comment ref="G101" authorId="0" shapeId="0" xr:uid="{00000000-0006-0000-0800-0000F8000000}">
      <text>
        <r>
          <rPr>
            <sz val="10"/>
            <color rgb="FF333333"/>
            <rFont val="Calibri"/>
            <family val="2"/>
          </rPr>
          <t>SOURCE: Guinea-Bissau MICS 2014. The survey collected data on school attendance for age 5-24 and educational attainment for age 5 and above.</t>
        </r>
      </text>
    </comment>
    <comment ref="G102" authorId="0" shapeId="0" xr:uid="{00000000-0006-0000-0800-0000F9000000}">
      <text>
        <r>
          <rPr>
            <sz val="10"/>
            <color rgb="FF333333"/>
            <rFont val="Calibri"/>
            <family val="2"/>
          </rPr>
          <t>SOURCE: Kenya DHS 2014. The survey collected data on school attendance for age 3-24 and educational attainment for age 3 and above.</t>
        </r>
      </text>
    </comment>
    <comment ref="G103" authorId="0" shapeId="0" xr:uid="{00000000-0006-0000-0800-0000FA000000}">
      <text>
        <r>
          <rPr>
            <sz val="10"/>
            <color rgb="FF333333"/>
            <rFont val="Calibri"/>
            <family val="2"/>
          </rPr>
          <t>SOURCE: Lesotho DHS 2014. The survey collected data on school attendance for age 5-24 and educational attainment for age 5 and above.</t>
        </r>
      </text>
    </comment>
    <comment ref="K103" authorId="0" shapeId="0" xr:uid="{00000000-0006-0000-0800-0000FB000000}">
      <text>
        <r>
          <rPr>
            <sz val="10"/>
            <color rgb="FF333333"/>
            <rFont val="Calibri"/>
            <family val="2"/>
          </rPr>
          <t>QUALIFIER: This data point is a NATIONAL ESTIMATE. SOURCE: Lesotho MICS 2018. The survey collected data on school attendance for age 3-24 and educational attainment for age 3 and above.</t>
        </r>
      </text>
    </comment>
    <comment ref="F104" authorId="0" shapeId="0" xr:uid="{00000000-0006-0000-0800-0000FC000000}">
      <text>
        <r>
          <rPr>
            <sz val="10"/>
            <color rgb="FF333333"/>
            <rFont val="Calibri"/>
            <family val="2"/>
          </rPr>
          <t>SOURCE: Liberia DHS 2013. The survey collected data on school attendance for age 5-24 and educational attainment for age 5 and above.</t>
        </r>
      </text>
    </comment>
    <comment ref="K105" authorId="0" shapeId="0" xr:uid="{00000000-0006-0000-0800-0000FD000000}">
      <text>
        <r>
          <rPr>
            <sz val="10"/>
            <color rgb="FF333333"/>
            <rFont val="Calibri"/>
            <family val="2"/>
          </rPr>
          <t>QUALIFIER: This data point is a NATIONAL ESTIMATE. SOURCE: Madagascar MICS 2018.</t>
        </r>
      </text>
    </comment>
    <comment ref="C106" authorId="0" shapeId="0" xr:uid="{00000000-0006-0000-0800-0000FE000000}">
      <text>
        <r>
          <rPr>
            <sz val="10"/>
            <color rgb="FF333333"/>
            <rFont val="Calibri"/>
            <family val="2"/>
          </rPr>
          <t>SOURCE: Malawi DHS 2010. The survey collected data on school attendance for age 5-24 and educational attainment for age 5 and above.</t>
        </r>
      </text>
    </comment>
    <comment ref="G106" authorId="0" shapeId="0" xr:uid="{00000000-0006-0000-0800-0000FF000000}">
      <text>
        <r>
          <rPr>
            <sz val="10"/>
            <color rgb="FF333333"/>
            <rFont val="Calibri"/>
            <family val="2"/>
          </rPr>
          <t>SOURCE: Malawi MICS 2014. World Inequality Database on Education (WIDE), June 2019.</t>
        </r>
      </text>
    </comment>
    <comment ref="I106" authorId="0" shapeId="0" xr:uid="{00000000-0006-0000-0800-000000010000}">
      <text>
        <r>
          <rPr>
            <sz val="10"/>
            <color rgb="FF333333"/>
            <rFont val="Calibri"/>
            <family val="2"/>
          </rPr>
          <t>SOURCE: Malawi DHS 2015-16. The survey collected data on school attendance for age 5-24 and educational attainment for age 5 and above.</t>
        </r>
      </text>
    </comment>
    <comment ref="C107" authorId="0" shapeId="0" xr:uid="{00000000-0006-0000-0800-000001010000}">
      <text>
        <r>
          <rPr>
            <sz val="10"/>
            <color rgb="FF333333"/>
            <rFont val="Calibri"/>
            <family val="2"/>
          </rPr>
          <t>SOURCE: Mali MICS 2010. World Inequality Database on Education (WIDE), June 2019.</t>
        </r>
      </text>
    </comment>
    <comment ref="F107" authorId="0" shapeId="0" xr:uid="{00000000-0006-0000-0800-000002010000}">
      <text>
        <r>
          <rPr>
            <sz val="10"/>
            <color rgb="FF333333"/>
            <rFont val="Calibri"/>
            <family val="2"/>
          </rPr>
          <t>SOURCE: Mali DHS 2012-13. The survey collected data on school attendance for age 5-24 and educational attainment for age 5 and above.</t>
        </r>
      </text>
    </comment>
    <comment ref="H107" authorId="0" shapeId="0" xr:uid="{00000000-0006-0000-0800-000003010000}">
      <text>
        <r>
          <rPr>
            <sz val="10"/>
            <color rgb="FF333333"/>
            <rFont val="Calibri"/>
            <family val="2"/>
          </rPr>
          <t>SOURCE: Mali MICS 2015. The survey collected data on school attendance for age 5-24 and educational attainment for age 5 and above.</t>
        </r>
      </text>
    </comment>
    <comment ref="K107" authorId="0" shapeId="0" xr:uid="{00000000-0006-0000-0800-000004010000}">
      <text>
        <r>
          <rPr>
            <sz val="10"/>
            <color rgb="FF333333"/>
            <rFont val="Calibri"/>
            <family val="2"/>
          </rPr>
          <t>QUALIFIER: This data point is a NATIONAL ESTIMATE. SOURCE: Mali DHS 2018. The survey collected data on school attendance for age 5-24 and educational attainment for age 5 and above.</t>
        </r>
      </text>
    </comment>
    <comment ref="D108" authorId="0" shapeId="0" xr:uid="{00000000-0006-0000-0800-000005010000}">
      <text>
        <r>
          <rPr>
            <sz val="10"/>
            <color rgb="FF333333"/>
            <rFont val="Calibri"/>
            <family val="2"/>
          </rPr>
          <t>SOURCE: Mauritania MICS 2010-11. The survey collected data on school attendance for age 5-24 and educational attainment for age 5 and above.</t>
        </r>
      </text>
    </comment>
    <comment ref="H108" authorId="0" shapeId="0" xr:uid="{00000000-0006-0000-0800-000006010000}">
      <text>
        <r>
          <rPr>
            <sz val="10"/>
            <color rgb="FF333333"/>
            <rFont val="Calibri"/>
            <family val="2"/>
          </rPr>
          <t>SOURCE: Mauritania MICS 2014-15. The survey collected data on school attendance for age 5-24 and educational attainment for age 5 and above.</t>
        </r>
      </text>
    </comment>
    <comment ref="D109" authorId="0" shapeId="0" xr:uid="{00000000-0006-0000-0800-000007010000}">
      <text>
        <r>
          <rPr>
            <sz val="10"/>
            <color rgb="FF333333"/>
            <rFont val="Calibri"/>
            <family val="2"/>
          </rPr>
          <t>SOURCE: Mozambique DHS 2011. The survey collected data on school attendance for age 5-24 and educational attainment for age 3 and above.</t>
        </r>
      </text>
    </comment>
    <comment ref="F110" authorId="0" shapeId="0" xr:uid="{00000000-0006-0000-0800-000008010000}">
      <text>
        <r>
          <rPr>
            <sz val="10"/>
            <color rgb="FF333333"/>
            <rFont val="Calibri"/>
            <family val="2"/>
          </rPr>
          <t>SOURCE: Namibia DHS 2013. The survey collected data on school attendance for age 5-24 and educational attainment for age 5 and above.</t>
        </r>
      </text>
    </comment>
    <comment ref="E111" authorId="0" shapeId="0" xr:uid="{00000000-0006-0000-0800-000009010000}">
      <text>
        <r>
          <rPr>
            <sz val="10"/>
            <color rgb="FF333333"/>
            <rFont val="Calibri"/>
            <family val="2"/>
          </rPr>
          <t>SOURCE: Niger DHS 2012. The survey collected data on school attendance for age 5-24 and educational attainment for age 5 and above.</t>
        </r>
      </text>
    </comment>
    <comment ref="C112" authorId="0" shapeId="0" xr:uid="{00000000-0006-0000-0800-00000A010000}">
      <text>
        <r>
          <rPr>
            <sz val="10"/>
            <color rgb="FF333333"/>
            <rFont val="Calibri"/>
            <family val="2"/>
          </rPr>
          <t>SOURCE: Nigeria General Household Survey 2010. IPUMS-International, National Bureau of Statistics.</t>
        </r>
      </text>
    </comment>
    <comment ref="D112" authorId="0" shapeId="0" xr:uid="{00000000-0006-0000-0800-00000B010000}">
      <text>
        <r>
          <rPr>
            <sz val="10"/>
            <color rgb="FF333333"/>
            <rFont val="Calibri"/>
            <family val="2"/>
          </rPr>
          <t>SOURCE: Nigeria MICS 2011. The survey collected data on school attendance for age 5-24 and educational attainment for age 5 and above.</t>
        </r>
      </text>
    </comment>
    <comment ref="F112" authorId="0" shapeId="0" xr:uid="{00000000-0006-0000-0800-00000C010000}">
      <text>
        <r>
          <rPr>
            <sz val="10"/>
            <color rgb="FF333333"/>
            <rFont val="Calibri"/>
            <family val="2"/>
          </rPr>
          <t>SOURCE: Nigeria DHS 2013. The survey collected data on school attendance for age 5-24 and educational attainment for age 5 and above.</t>
        </r>
      </text>
    </comment>
    <comment ref="I112" authorId="0" shapeId="0" xr:uid="{00000000-0006-0000-0800-00000D010000}">
      <text>
        <r>
          <rPr>
            <sz val="10"/>
            <color rgb="FF333333"/>
            <rFont val="Calibri"/>
            <family val="2"/>
          </rPr>
          <t>SOURCE: Nigeria MICS 2016-17. The survey collected data on school attendance for age 5-24 and educational attainment for age 5 and above.</t>
        </r>
      </text>
    </comment>
    <comment ref="K112" authorId="0" shapeId="0" xr:uid="{00000000-0006-0000-0800-00000E010000}">
      <text>
        <r>
          <rPr>
            <sz val="10"/>
            <color rgb="FF333333"/>
            <rFont val="Calibri"/>
            <family val="2"/>
          </rPr>
          <t>QUALIFIER: This data point is a NATIONAL ESTIMATE. SOURCE: Nigeria DHS 2018. The survey collected data on school attendance for age 5-24 and educational attainment for age 5 and above.</t>
        </r>
      </text>
    </comment>
    <comment ref="C113" authorId="0" shapeId="0" xr:uid="{00000000-0006-0000-0800-00000F010000}">
      <text>
        <r>
          <rPr>
            <sz val="10"/>
            <color rgb="FF333333"/>
            <rFont val="Calibri"/>
            <family val="2"/>
          </rPr>
          <t>SOURCE: Rwanda DHS 2010-2011. The survey collected data on school attendance for age 3-24 and educational attainment for age 3 and above.</t>
        </r>
      </text>
    </comment>
    <comment ref="H113" authorId="0" shapeId="0" xr:uid="{00000000-0006-0000-0800-000010010000}">
      <text>
        <r>
          <rPr>
            <sz val="10"/>
            <color rgb="FF333333"/>
            <rFont val="Calibri"/>
            <family val="2"/>
          </rPr>
          <t>SOURCE: Rwanda DHS 2014-15. The survey collected data on school attendance for age 3-24 and educational attainment for age 3 and above.</t>
        </r>
      </text>
    </comment>
    <comment ref="G114" authorId="0" shapeId="0" xr:uid="{00000000-0006-0000-0800-000011010000}">
      <text>
        <r>
          <rPr>
            <sz val="10"/>
            <color rgb="FF333333"/>
            <rFont val="Calibri"/>
            <family val="2"/>
          </rPr>
          <t>SOURCE: Sao Tome and Principe MICS 2014. The survey collected data on school attendance for age 5-24 and educational attainment for age 3 and above.</t>
        </r>
      </text>
    </comment>
    <comment ref="D115" authorId="0" shapeId="0" xr:uid="{00000000-0006-0000-0800-000012010000}">
      <text>
        <r>
          <rPr>
            <sz val="10"/>
            <color rgb="FF333333"/>
            <rFont val="Calibri"/>
            <family val="2"/>
          </rPr>
          <t>SOURCE: Senegal DHS 2010-11. The survey collected data on school attendance for age 5-24 and educational attainment for age 5 and above.</t>
        </r>
      </text>
    </comment>
    <comment ref="G115" authorId="0" shapeId="0" xr:uid="{00000000-0006-0000-0800-000013010000}">
      <text>
        <r>
          <rPr>
            <sz val="10"/>
            <color rgb="FF333333"/>
            <rFont val="Calibri"/>
            <family val="2"/>
          </rPr>
          <t>SOURCE: Senegal DHS 2014. World Inequality Database on Education (WIDE), June 2019.</t>
        </r>
      </text>
    </comment>
    <comment ref="I115" authorId="0" shapeId="0" xr:uid="{00000000-0006-0000-0800-000014010000}">
      <text>
        <r>
          <rPr>
            <sz val="10"/>
            <color rgb="FF333333"/>
            <rFont val="Calibri"/>
            <family val="2"/>
          </rPr>
          <t>SOURCE: Senegal DHS 2015-16. The survey collected data on school attendance for age 5-24 and educational attainment for age 5 and above.</t>
        </r>
      </text>
    </comment>
    <comment ref="J115" authorId="0" shapeId="0" xr:uid="{00000000-0006-0000-0800-000015010000}">
      <text>
        <r>
          <rPr>
            <sz val="10"/>
            <color rgb="FF333333"/>
            <rFont val="Calibri"/>
            <family val="2"/>
          </rPr>
          <t>SOURCE: Senegal DHS 2017. The survey collected data on school attendance for age 5-24 and educational attainment for age 5 and above.</t>
        </r>
      </text>
    </comment>
    <comment ref="C116" authorId="0" shapeId="0" xr:uid="{00000000-0006-0000-0800-000016010000}">
      <text>
        <r>
          <rPr>
            <sz val="10"/>
            <color rgb="FF333333"/>
            <rFont val="Calibri"/>
            <family val="2"/>
          </rPr>
          <t>SOURCE: Sierra Leone MICS 2010. World Inequality Database on Education (WIDE), June 2019.</t>
        </r>
      </text>
    </comment>
    <comment ref="F116" authorId="0" shapeId="0" xr:uid="{00000000-0006-0000-0800-000017010000}">
      <text>
        <r>
          <rPr>
            <sz val="10"/>
            <color rgb="FF333333"/>
            <rFont val="Calibri"/>
            <family val="2"/>
          </rPr>
          <t>SOURCE: Sierra Leone DHS 2013. The survey collected data on school attendance for age 5-24 and educational attainment for age 5 and above.</t>
        </r>
      </text>
    </comment>
    <comment ref="J116" authorId="0" shapeId="0" xr:uid="{00000000-0006-0000-0800-000018010000}">
      <text>
        <r>
          <rPr>
            <sz val="10"/>
            <color rgb="FF333333"/>
            <rFont val="Calibri"/>
            <family val="2"/>
          </rPr>
          <t>SOURCE: Sierra Leone MICS 2017. The survey collected data on school attendance for age 3-24 and educational attainment for age 3 and above.</t>
        </r>
      </text>
    </comment>
    <comment ref="D117" authorId="0" shapeId="0" xr:uid="{00000000-0006-0000-0800-000019010000}">
      <text>
        <r>
          <rPr>
            <sz val="10"/>
            <color rgb="FF333333"/>
            <rFont val="Calibri"/>
            <family val="2"/>
          </rPr>
          <t>SOURCE: South Africa Community Survey 2011. IPUMS-International, Statistics South Africa.</t>
        </r>
      </text>
    </comment>
    <comment ref="I117" authorId="0" shapeId="0" xr:uid="{00000000-0006-0000-0800-00001A010000}">
      <text>
        <r>
          <rPr>
            <sz val="10"/>
            <color rgb="FF333333"/>
            <rFont val="Calibri"/>
            <family val="2"/>
          </rPr>
          <t>SOURCE: South Africa DHS 2016. The survey collected data on school attendance and educational attainment for all ages.</t>
        </r>
      </text>
    </comment>
    <comment ref="C118" authorId="0" shapeId="0" xr:uid="{00000000-0006-0000-0800-00001B010000}">
      <text>
        <r>
          <rPr>
            <sz val="10"/>
            <color rgb="FF333333"/>
            <rFont val="Calibri"/>
            <family val="2"/>
          </rPr>
          <t>SOURCE: South Sudan MICS 2010. The survey collected data on school attendance for age 5-24 and educational attainment for age 5 and above.</t>
        </r>
      </text>
    </comment>
    <comment ref="C119" authorId="0" shapeId="0" xr:uid="{00000000-0006-0000-0800-00001C010000}">
      <text>
        <r>
          <rPr>
            <sz val="10"/>
            <color rgb="FF333333"/>
            <rFont val="Calibri"/>
            <family val="2"/>
          </rPr>
          <t>SOURCE: Togo MICS 2010. The survey collected data on school attendance for age 3-24 and educational attainment for age 3 and above.</t>
        </r>
      </text>
    </comment>
    <comment ref="G119" authorId="0" shapeId="0" xr:uid="{00000000-0006-0000-0800-00001D010000}">
      <text>
        <r>
          <rPr>
            <sz val="10"/>
            <color rgb="FF333333"/>
            <rFont val="Calibri"/>
            <family val="2"/>
          </rPr>
          <t>SOURCE: Togo DHS 2013-14. The survey collected data on school attendance for age 3-24 and educational attainment for age 3 and above.</t>
        </r>
      </text>
    </comment>
    <comment ref="J119" authorId="0" shapeId="0" xr:uid="{00000000-0006-0000-0800-00001E010000}">
      <text>
        <r>
          <rPr>
            <sz val="10"/>
            <color rgb="FF333333"/>
            <rFont val="Calibri"/>
            <family val="2"/>
          </rPr>
          <t>QUALIFIER: This data point is a NATIONAL ESTIMATE. SOURCE: Togo MICS 2017. The survey collected data on school attendance for age 3-24 and educational attainment for age 3 and above.</t>
        </r>
      </text>
    </comment>
    <comment ref="D120" authorId="0" shapeId="0" xr:uid="{00000000-0006-0000-0800-00001F010000}">
      <text>
        <r>
          <rPr>
            <sz val="10"/>
            <color rgb="FF333333"/>
            <rFont val="Calibri"/>
            <family val="2"/>
          </rPr>
          <t>SOURCE: Uganda DHS 2011. The survey collected data on school attendance for age 3-24 and educational attainment for age 3 and above.</t>
        </r>
      </text>
    </comment>
    <comment ref="I120" authorId="0" shapeId="0" xr:uid="{00000000-0006-0000-0800-000020010000}">
      <text>
        <r>
          <rPr>
            <sz val="10"/>
            <color rgb="FF333333"/>
            <rFont val="Calibri"/>
            <family val="2"/>
          </rPr>
          <t>SOURCE: Uganda DHS 2016. The survey collected data on school attendance for age 5-24 and educational attainment for age 5 and above.</t>
        </r>
      </text>
    </comment>
    <comment ref="C121" authorId="0" shapeId="0" xr:uid="{00000000-0006-0000-0800-000021010000}">
      <text>
        <r>
          <rPr>
            <sz val="10"/>
            <color rgb="FF333333"/>
            <rFont val="Calibri"/>
            <family val="2"/>
          </rPr>
          <t>SOURCE: United Republic of Tanzania DHS 2010. The survey collected data on school attendance for age 5-24 and educational attainment for age 5 and above.</t>
        </r>
      </text>
    </comment>
    <comment ref="H121" authorId="0" shapeId="0" xr:uid="{00000000-0006-0000-0800-000022010000}">
      <text>
        <r>
          <rPr>
            <sz val="10"/>
            <color rgb="FF333333"/>
            <rFont val="Calibri"/>
            <family val="2"/>
          </rPr>
          <t>SOURCE: United Republic of Tanzania DHS 2015-16. The survey collected data on school attendance for age 5-24 and educational attainment for age 5 and above.</t>
        </r>
      </text>
    </comment>
    <comment ref="C122" authorId="0" shapeId="0" xr:uid="{00000000-0006-0000-0800-000023010000}">
      <text>
        <r>
          <rPr>
            <sz val="10"/>
            <color rgb="FF333333"/>
            <rFont val="Calibri"/>
            <family val="2"/>
          </rPr>
          <t>SOURCE: Zambia Census of Population and Housing 2010. IPUMS-International, Central Statistical Office.</t>
        </r>
      </text>
    </comment>
    <comment ref="F122" authorId="0" shapeId="0" xr:uid="{00000000-0006-0000-0800-000024010000}">
      <text>
        <r>
          <rPr>
            <sz val="10"/>
            <color rgb="FF333333"/>
            <rFont val="Calibri"/>
            <family val="2"/>
          </rPr>
          <t>SOURCE: Zambia DHS 2013-14. The survey collected data on school attendance for age 5-24 and educational attainment for age 5 and above.</t>
        </r>
      </text>
    </comment>
    <comment ref="K122" authorId="0" shapeId="0" xr:uid="{00000000-0006-0000-0800-000025010000}">
      <text>
        <r>
          <rPr>
            <sz val="10"/>
            <color rgb="FF333333"/>
            <rFont val="Calibri"/>
            <family val="2"/>
          </rPr>
          <t>QUALIFIER: This data point is a NATIONAL ESTIMATE. SOURCE: Zambia DHS 2018. The survey collected data on school attendance for age 2-24 and educational attainment for age 2 and above.</t>
        </r>
      </text>
    </comment>
    <comment ref="C123" authorId="0" shapeId="0" xr:uid="{00000000-0006-0000-0800-000026010000}">
      <text>
        <r>
          <rPr>
            <sz val="10"/>
            <color rgb="FF333333"/>
            <rFont val="Calibri"/>
            <family val="2"/>
          </rPr>
          <t>SOURCE: Zimbabwe DHS 2010-11. The survey collected data on school attendance for age 5-24 and educational attainment for age 5 and above.</t>
        </r>
      </text>
    </comment>
    <comment ref="G123" authorId="0" shapeId="0" xr:uid="{00000000-0006-0000-0800-000027010000}">
      <text>
        <r>
          <rPr>
            <sz val="10"/>
            <color rgb="FF333333"/>
            <rFont val="Calibri"/>
            <family val="2"/>
          </rPr>
          <t>SOURCE: Zimbabwe MICS 2014. World Inequality Database on Education (WIDE), June 2019.</t>
        </r>
      </text>
    </comment>
    <comment ref="H123" authorId="0" shapeId="0" xr:uid="{00000000-0006-0000-0800-000028010000}">
      <text>
        <r>
          <rPr>
            <sz val="10"/>
            <color rgb="FF333333"/>
            <rFont val="Calibri"/>
            <family val="2"/>
          </rPr>
          <t>SOURCE: Zimbabwe DHS 2015. The survey collected data on school attendance for age 3-24 and educational attainment for age 3 and above.</t>
        </r>
      </text>
    </comment>
    <comment ref="L123" authorId="0" shapeId="0" xr:uid="{00000000-0006-0000-0800-000029010000}">
      <text>
        <r>
          <rPr>
            <sz val="10"/>
            <color rgb="FF333333"/>
            <rFont val="Calibri"/>
            <family val="2"/>
          </rPr>
          <t>QUALIFIER: This data point is a NATIONAL ESTIMATE. SOURCE: Zimbabwe MICS 2019. The survey collected data on school attendance for age 3-24 and educational attainment for age 3 and above.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D11" authorId="0" shapeId="0" xr:uid="{00000000-0006-0000-0900-000001000000}">
      <text>
        <r>
          <rPr>
            <sz val="10"/>
            <color rgb="FF333333"/>
            <rFont val="Calibri"/>
            <family val="2"/>
          </rPr>
          <t>SOURCE: Afghanistan MICS 2010-11. The survey collected data on school attendance for age 5-24 and educational attainment for age 5 and above.</t>
        </r>
      </text>
    </comment>
    <comment ref="H11" authorId="0" shapeId="0" xr:uid="{00000000-0006-0000-0900-000002000000}">
      <text>
        <r>
          <rPr>
            <sz val="10"/>
            <color rgb="FF333333"/>
            <rFont val="Calibri"/>
            <family val="2"/>
          </rPr>
          <t>SOURCE: Afghanistan DHS 2015. The survey collected data on school attendance for age 5-24 and educational attainment for age 5 and above.</t>
        </r>
      </text>
    </comment>
    <comment ref="D12" authorId="0" shapeId="0" xr:uid="{00000000-0006-0000-0900-000003000000}">
      <text>
        <r>
          <rPr>
            <sz val="10"/>
            <color rgb="FF333333"/>
            <rFont val="Calibri"/>
            <family val="2"/>
          </rPr>
          <t>SOURCE: Bangladesh DHS 2011. The survey collected data on school attendance for age 5-24 and educational attainment for age 5 and above.</t>
        </r>
      </text>
    </comment>
    <comment ref="F12" authorId="0" shapeId="0" xr:uid="{00000000-0006-0000-0900-000004000000}">
      <text>
        <r>
          <rPr>
            <sz val="10"/>
            <color rgb="FF333333"/>
            <rFont val="Calibri"/>
            <family val="2"/>
          </rPr>
          <t>SOURCE: Bangladesh MICS 2013. World Inequality Database on Education (WIDE), June 2019.</t>
        </r>
      </text>
    </comment>
    <comment ref="G12" authorId="0" shapeId="0" xr:uid="{00000000-0006-0000-0900-000005000000}">
      <text>
        <r>
          <rPr>
            <sz val="10"/>
            <color rgb="FF333333"/>
            <rFont val="Calibri"/>
            <family val="2"/>
          </rPr>
          <t>SOURCE: Bangladesh DHS 2014. The survey collected data on school attendance for age 5-24 and educational attainment for age 5 and above.</t>
        </r>
      </text>
    </comment>
    <comment ref="L12" authorId="0" shapeId="0" xr:uid="{00000000-0006-0000-0900-000006000000}">
      <text>
        <r>
          <rPr>
            <sz val="10"/>
            <color rgb="FF333333"/>
            <rFont val="Calibri"/>
            <family val="2"/>
          </rPr>
          <t>QUALIFIER: This data point is a NATIONAL ESTIMATE. SOURCE: Bangladesh MICS 2019. The survey collected data on school attendance for age 3-24 and educational attainment for age 3 and above.</t>
        </r>
      </text>
    </comment>
    <comment ref="C13" authorId="0" shapeId="0" xr:uid="{00000000-0006-0000-0900-000007000000}">
      <text>
        <r>
          <rPr>
            <sz val="10"/>
            <color rgb="FF333333"/>
            <rFont val="Calibri"/>
            <family val="2"/>
          </rPr>
          <t>SOURCE: Bhutan MICS 2010. The survey collected data on school attendance for age 4-24 and educational attainment for age 4 and above.</t>
        </r>
      </text>
    </comment>
    <comment ref="D14" authorId="0" shapeId="0" xr:uid="{00000000-0006-0000-0900-000008000000}">
      <text>
        <r>
          <rPr>
            <sz val="10"/>
            <color rgb="FF333333"/>
            <rFont val="Calibri"/>
            <family val="2"/>
          </rPr>
          <t>SOURCE: India HDS 2011. World Inequality Database on Education (WIDE), June 2019.</t>
        </r>
      </text>
    </comment>
    <comment ref="I14" authorId="0" shapeId="0" xr:uid="{00000000-0006-0000-0900-000009000000}">
      <text>
        <r>
          <rPr>
            <sz val="10"/>
            <color rgb="FF333333"/>
            <rFont val="Calibri"/>
            <family val="2"/>
          </rPr>
          <t>SOURCE: India DHS 2015-16. The survey collected data on school attendance for age 5-24 and educational attainment for age 5 and above.</t>
        </r>
      </text>
    </comment>
    <comment ref="D15" authorId="0" shapeId="0" xr:uid="{00000000-0006-0000-0900-00000A000000}">
      <text>
        <r>
          <rPr>
            <sz val="10"/>
            <color rgb="FF333333"/>
            <rFont val="Calibri"/>
            <family val="2"/>
          </rPr>
          <t>SOURCE: Kazakhstan MICS 2010-11. The survey collected data on school attendance for age 5-24 and educational attainment for age 5 and above.</t>
        </r>
      </text>
    </comment>
    <comment ref="H15" authorId="0" shapeId="0" xr:uid="{00000000-0006-0000-0900-00000B000000}">
      <text>
        <r>
          <rPr>
            <sz val="10"/>
            <color rgb="FF333333"/>
            <rFont val="Calibri"/>
            <family val="2"/>
          </rPr>
          <t>SOURCE: Kazakhstan MICS 2016. The survey collected data on school attendance for age 5-24 and educational attainment for age 5 and above.</t>
        </r>
      </text>
    </comment>
    <comment ref="E16" authorId="0" shapeId="0" xr:uid="{00000000-0006-0000-0900-00000C000000}">
      <text>
        <r>
          <rPr>
            <sz val="10"/>
            <color rgb="FF333333"/>
            <rFont val="Calibri"/>
            <family val="2"/>
          </rPr>
          <t>SOURCE: Kyrgyzstan DHS 2012. The survey collected data on school attendance for age 5-24 and educational attainment for age 5 and above.</t>
        </r>
      </text>
    </comment>
    <comment ref="G16" authorId="0" shapeId="0" xr:uid="{00000000-0006-0000-0900-00000D000000}">
      <text>
        <r>
          <rPr>
            <sz val="10"/>
            <color rgb="FF333333"/>
            <rFont val="Calibri"/>
            <family val="2"/>
          </rPr>
          <t>SOURCE: Kyrgyzstan MICS 2014. The survey collected data on school attendance for age 5-24 and educational attainment for age 5 and above.</t>
        </r>
      </text>
    </comment>
    <comment ref="J17" authorId="0" shapeId="0" xr:uid="{00000000-0006-0000-0900-00000E000000}">
      <text>
        <r>
          <rPr>
            <sz val="10"/>
            <color rgb="FF333333"/>
            <rFont val="Calibri"/>
            <family val="2"/>
          </rPr>
          <t>SOURCE: Maldives DHS 2016-17. The survey collected data on school attendance for age 5-24 and educational attainment for age 5 and above.</t>
        </r>
      </text>
    </comment>
    <comment ref="D18" authorId="0" shapeId="0" xr:uid="{00000000-0006-0000-0900-00000F000000}">
      <text>
        <r>
          <rPr>
            <sz val="10"/>
            <color rgb="FF333333"/>
            <rFont val="Calibri"/>
            <family val="2"/>
          </rPr>
          <t>SOURCE: Nepal DHS 2011. The survey collected data on school attendance for age 3-24 and educational attainment for age 3 and above.</t>
        </r>
      </text>
    </comment>
    <comment ref="G18" authorId="0" shapeId="0" xr:uid="{00000000-0006-0000-0900-000010000000}">
      <text>
        <r>
          <rPr>
            <sz val="10"/>
            <color rgb="FF333333"/>
            <rFont val="Calibri"/>
            <family val="2"/>
          </rPr>
          <t>SOURCE: Nepal MICS 2014. The survey collected data on school attendance for age 5-24 and educational attainment for age 5 and above.</t>
        </r>
      </text>
    </comment>
    <comment ref="I18" authorId="0" shapeId="0" xr:uid="{00000000-0006-0000-0900-000011000000}">
      <text>
        <r>
          <rPr>
            <sz val="10"/>
            <color rgb="FF333333"/>
            <rFont val="Calibri"/>
            <family val="2"/>
          </rPr>
          <t>SOURCE: Nepal DHS 2016. The survey collected data on school attendance for age 5-24 and educational attainment for age 5 and above.</t>
        </r>
      </text>
    </comment>
    <comment ref="E19" authorId="0" shapeId="0" xr:uid="{00000000-0006-0000-0900-000012000000}">
      <text>
        <r>
          <rPr>
            <sz val="10"/>
            <color rgb="FF333333"/>
            <rFont val="Calibri"/>
            <family val="2"/>
          </rPr>
          <t>SOURCE: Pakistan DHS 2012-13. The survey collected data on school attendance for age 5-24 and educational attainment for age 5 and above.</t>
        </r>
      </text>
    </comment>
    <comment ref="K19" authorId="0" shapeId="0" xr:uid="{00000000-0006-0000-0900-000013000000}">
      <text>
        <r>
          <rPr>
            <sz val="10"/>
            <color rgb="FF333333"/>
            <rFont val="Calibri"/>
            <family val="2"/>
          </rPr>
          <t>SOURCE: Pakistan DHS 2017-18. The survey collected data on school attendance for age 5-24 and educational attainment for age 5 and above.</t>
        </r>
      </text>
    </comment>
    <comment ref="E20" authorId="0" shapeId="0" xr:uid="{00000000-0006-0000-0900-000014000000}">
      <text>
        <r>
          <rPr>
            <sz val="10"/>
            <color rgb="FF333333"/>
            <rFont val="Calibri"/>
            <family val="2"/>
          </rPr>
          <t>SOURCE: Tajikistan DHS 2012. The survey collected data on school attendance for age 3-24 and educational attainment for age 3 and above.</t>
        </r>
      </text>
    </comment>
    <comment ref="J20" authorId="0" shapeId="0" xr:uid="{00000000-0006-0000-0900-000015000000}">
      <text>
        <r>
          <rPr>
            <sz val="10"/>
            <color rgb="FF333333"/>
            <rFont val="Calibri"/>
            <family val="2"/>
          </rPr>
          <t>SOURCE: Tajikistan DHS 2017. The survey collected data on school attendance for age 3-24 and educational attainment for age 3 and above.</t>
        </r>
      </text>
    </comment>
    <comment ref="I21" authorId="0" shapeId="0" xr:uid="{00000000-0006-0000-0900-000016000000}">
      <text>
        <r>
          <rPr>
            <sz val="10"/>
            <color rgb="FF333333"/>
            <rFont val="Calibri"/>
            <family val="2"/>
          </rPr>
          <t>SOURCE: Turkmenistan MICS 2015-2016. The survey collected data on school attendance for age 5-24 and educational attainment for age 5 and above.</t>
        </r>
      </text>
    </comment>
    <comment ref="C22" authorId="0" shapeId="0" xr:uid="{00000000-0006-0000-0900-000017000000}">
      <text>
        <r>
          <rPr>
            <sz val="10"/>
            <color rgb="FF333333"/>
            <rFont val="Calibri"/>
            <family val="2"/>
          </rPr>
          <t>SOURCE: Cambodia DHS 2010-11. The survey collected data on school attendance for age 3-24 and educational attainment for age 3 and above.</t>
        </r>
      </text>
    </comment>
    <comment ref="G22" authorId="0" shapeId="0" xr:uid="{00000000-0006-0000-0900-000018000000}">
      <text>
        <r>
          <rPr>
            <sz val="10"/>
            <color rgb="FF333333"/>
            <rFont val="Calibri"/>
            <family val="2"/>
          </rPr>
          <t>SOURCE: Cambodia DHS 2014. The survey collected data on school attendance for age 3-24 and educational attainment for age 3 and above.</t>
        </r>
      </text>
    </comment>
    <comment ref="C23" authorId="0" shapeId="0" xr:uid="{00000000-0006-0000-0900-000019000000}">
      <text>
        <r>
          <rPr>
            <sz val="10"/>
            <color rgb="FF333333"/>
            <rFont val="Calibri"/>
            <family val="2"/>
          </rPr>
          <t>SOURCE: China CFPS 2010. World Inequality Database on Education (WIDE), June 2019.</t>
        </r>
      </text>
    </comment>
    <comment ref="E23" authorId="0" shapeId="0" xr:uid="{00000000-0006-0000-0900-00001A000000}">
      <text>
        <r>
          <rPr>
            <sz val="10"/>
            <color rgb="FF333333"/>
            <rFont val="Calibri"/>
            <family val="2"/>
          </rPr>
          <t>SOURCE: China CFPS 2012. World Inequality Database on Education (WIDE), June 2019.</t>
        </r>
      </text>
    </comment>
    <comment ref="G23" authorId="0" shapeId="0" xr:uid="{00000000-0006-0000-0900-00001B000000}">
      <text>
        <r>
          <rPr>
            <sz val="10"/>
            <color rgb="FF333333"/>
            <rFont val="Calibri"/>
            <family val="2"/>
          </rPr>
          <t>SOURCE: China CFPS 2014. World Inequality Database on Education (WIDE), June 2019.</t>
        </r>
      </text>
    </comment>
    <comment ref="E24" authorId="0" shapeId="0" xr:uid="{00000000-0006-0000-0900-00001C000000}">
      <text>
        <r>
          <rPr>
            <sz val="10"/>
            <color rgb="FF333333"/>
            <rFont val="Calibri"/>
            <family val="2"/>
          </rPr>
          <t>SOURCE: Indonesia DHS 2012. World Inequality Database on Education (WIDE), June 2019.</t>
        </r>
      </text>
    </comment>
    <comment ref="J24" authorId="0" shapeId="0" xr:uid="{00000000-0006-0000-0900-00001D000000}">
      <text>
        <r>
          <rPr>
            <sz val="10"/>
            <color rgb="FF333333"/>
            <rFont val="Calibri"/>
            <family val="2"/>
          </rPr>
          <t>SOURCE: Indonesia DHS 2017. The survey collected data on school attendance for age 5-24 and educational attainment for age 5 and above.</t>
        </r>
      </text>
    </comment>
    <comment ref="E25" authorId="0" shapeId="0" xr:uid="{00000000-0006-0000-0900-00001E000000}">
      <text>
        <r>
          <rPr>
            <sz val="10"/>
            <color rgb="FF333333"/>
            <rFont val="Calibri"/>
            <family val="2"/>
          </rPr>
          <t>SOURCE: Lao PDR MICS 2011-12. The survey collected data on school attendance for age 3-24 and educational attainment for age 3 and above.</t>
        </r>
      </text>
    </comment>
    <comment ref="J25" authorId="0" shapeId="0" xr:uid="{00000000-0006-0000-0900-00001F000000}">
      <text>
        <r>
          <rPr>
            <sz val="10"/>
            <color rgb="FF333333"/>
            <rFont val="Calibri"/>
            <family val="2"/>
          </rPr>
          <t>SOURCE: Lao PDR MICS 2017. The survey collected data on school attendance for age 3-24 and educational attainment for age 3 and above.</t>
        </r>
      </text>
    </comment>
    <comment ref="C26" authorId="0" shapeId="0" xr:uid="{00000000-0006-0000-0900-000020000000}">
      <text>
        <r>
          <rPr>
            <sz val="10"/>
            <color rgb="FF333333"/>
            <rFont val="Calibri"/>
            <family val="2"/>
          </rPr>
          <t>SOURCE: Mongolia MICS 2010. World Inequality Database on Education (WIDE), June 2019.</t>
        </r>
      </text>
    </comment>
    <comment ref="G26" authorId="0" shapeId="0" xr:uid="{00000000-0006-0000-0900-000021000000}">
      <text>
        <r>
          <rPr>
            <sz val="10"/>
            <color rgb="FF333333"/>
            <rFont val="Calibri"/>
            <family val="2"/>
          </rPr>
          <t>SOURCE: Mongolia MICS 2013-14. The survey collected data on school attendance for age 5-24 and educational attainment for age 5 and above.</t>
        </r>
      </text>
    </comment>
    <comment ref="K26" authorId="0" shapeId="0" xr:uid="{00000000-0006-0000-0900-000022000000}">
      <text>
        <r>
          <rPr>
            <sz val="10"/>
            <color rgb="FF333333"/>
            <rFont val="Calibri"/>
            <family val="2"/>
          </rPr>
          <t>QUALIFIER: This data point is a NATIONAL ESTIMATE. SOURCE: Mongolia MICS 2018. The survey collected data on school attendance for age 2-24 and educational attainment for age 2 and above.</t>
        </r>
      </text>
    </comment>
    <comment ref="I27" authorId="0" shapeId="0" xr:uid="{00000000-0006-0000-0900-000023000000}">
      <text>
        <r>
          <rPr>
            <sz val="10"/>
            <color rgb="FF333333"/>
            <rFont val="Calibri"/>
            <family val="2"/>
          </rPr>
          <t>SOURCE: Myanmar DHS 2015-16. The survey collected data on school attendance for age 5-24 and educational attainment for age 5 and above.</t>
        </r>
      </text>
    </comment>
    <comment ref="F28" authorId="0" shapeId="0" xr:uid="{00000000-0006-0000-0900-000024000000}">
      <text>
        <r>
          <rPr>
            <sz val="10"/>
            <color rgb="FF333333"/>
            <rFont val="Calibri"/>
            <family val="2"/>
          </rPr>
          <t>SOURCE: Philippines DHS 2013. World Inequality Database on Education (WIDE), June 2019.</t>
        </r>
      </text>
    </comment>
    <comment ref="K28" authorId="0" shapeId="0" xr:uid="{00000000-0006-0000-0900-000025000000}">
      <text>
        <r>
          <rPr>
            <sz val="10"/>
            <color rgb="FF333333"/>
            <rFont val="Calibri"/>
            <family val="2"/>
          </rPr>
          <t>SOURCE: Philippines DHS 2017. The survey collected data on school attendance for age 5-24 and educational attainment for age 5 and above.</t>
        </r>
      </text>
    </comment>
    <comment ref="F29" authorId="0" shapeId="0" xr:uid="{00000000-0006-0000-0900-000026000000}">
      <text>
        <r>
          <rPr>
            <sz val="10"/>
            <color rgb="FF333333"/>
            <rFont val="Calibri"/>
            <family val="2"/>
          </rPr>
          <t>SOURCE: Thailand MICS 2012. The survey collected data on school attendance for age 5-24 and educational attainment for age 5 and above.</t>
        </r>
      </text>
    </comment>
    <comment ref="I29" authorId="0" shapeId="0" xr:uid="{00000000-0006-0000-0900-000027000000}">
      <text>
        <r>
          <rPr>
            <sz val="10"/>
            <color rgb="FF333333"/>
            <rFont val="Calibri"/>
            <family val="2"/>
          </rPr>
          <t>SOURCE: Thailand MICS 2015-16. The survey collected data on school attendance for age 5-24 and educational attainment for age 5 and above.</t>
        </r>
      </text>
    </comment>
    <comment ref="I30" authorId="0" shapeId="0" xr:uid="{00000000-0006-0000-0900-000028000000}">
      <text>
        <r>
          <rPr>
            <sz val="10"/>
            <color rgb="FF333333"/>
            <rFont val="Calibri"/>
            <family val="2"/>
          </rPr>
          <t>SOURCE: Timor-Leste DHS 2016. The survey collected data on school attendance for age 3-24 and educational attainment for age 3 and above.</t>
        </r>
      </text>
    </comment>
    <comment ref="D31" authorId="0" shapeId="0" xr:uid="{00000000-0006-0000-0900-000029000000}">
      <text>
        <r>
          <rPr>
            <sz val="10"/>
            <color rgb="FF333333"/>
            <rFont val="Calibri"/>
            <family val="2"/>
          </rPr>
          <t>SOURCE: Viet Nam MICS 2010-11. The survey collected data on school attendance for age 5-24 and educational attainment for age 5 and above.</t>
        </r>
      </text>
    </comment>
    <comment ref="G31" authorId="0" shapeId="0" xr:uid="{00000000-0006-0000-0900-00002A000000}">
      <text>
        <r>
          <rPr>
            <sz val="10"/>
            <color rgb="FF333333"/>
            <rFont val="Calibri"/>
            <family val="2"/>
          </rPr>
          <t>SOURCE: Viet Nam MICS 2014. The survey collected data on school attendance for age 5-24 and educational attainment for age 5 and above.</t>
        </r>
      </text>
    </comment>
    <comment ref="J32" authorId="0" shapeId="0" xr:uid="{00000000-0006-0000-0900-00002B000000}">
      <text>
        <r>
          <rPr>
            <sz val="10"/>
            <color rgb="FF333333"/>
            <rFont val="Calibri"/>
            <family val="2"/>
          </rPr>
          <t>SOURCE: Albania DHS 2017-18. The survey collected data on school attendance for age 6-24 and educational attainment for age 6 and above.</t>
        </r>
      </text>
    </comment>
    <comment ref="D33" authorId="0" shapeId="0" xr:uid="{00000000-0006-0000-0900-00002C000000}">
      <text>
        <r>
          <rPr>
            <sz val="10"/>
            <color rgb="FF333333"/>
            <rFont val="Calibri"/>
            <family val="2"/>
          </rPr>
          <t>SOURCE: Austria EU-SILC 2011. World Inequality Database on Education (WIDE), June 2019.</t>
        </r>
      </text>
    </comment>
    <comment ref="F33" authorId="0" shapeId="0" xr:uid="{00000000-0006-0000-0900-00002D000000}">
      <text>
        <r>
          <rPr>
            <sz val="10"/>
            <color rgb="FF333333"/>
            <rFont val="Calibri"/>
            <family val="2"/>
          </rPr>
          <t>SOURCE: Austria EU-SILC 2013. World Inequality Database on Education (WIDE), June 2019.</t>
        </r>
      </text>
    </comment>
    <comment ref="G33" authorId="0" shapeId="0" xr:uid="{00000000-0006-0000-0900-00002E000000}">
      <text>
        <r>
          <rPr>
            <sz val="10"/>
            <color rgb="FF333333"/>
            <rFont val="Calibri"/>
            <family val="2"/>
          </rPr>
          <t>SOURCE: Austria EU-SILC 2014. World Inequality Database on Education (WIDE), June 2019.</t>
        </r>
      </text>
    </comment>
    <comment ref="E34" authorId="0" shapeId="0" xr:uid="{00000000-0006-0000-0900-00002F000000}">
      <text>
        <r>
          <rPr>
            <sz val="10"/>
            <color rgb="FF333333"/>
            <rFont val="Calibri"/>
            <family val="2"/>
          </rPr>
          <t>SOURCE: Belarus MICS 2012. The survey collected data on school attendance for age 5-24 and educational attainment for age 5 and above.</t>
        </r>
      </text>
    </comment>
    <comment ref="D35" authorId="0" shapeId="0" xr:uid="{00000000-0006-0000-0900-000030000000}">
      <text>
        <r>
          <rPr>
            <sz val="10"/>
            <color rgb="FF333333"/>
            <rFont val="Calibri"/>
            <family val="2"/>
          </rPr>
          <t>SOURCE: Belgium EU-SILC 2011. World Inequality Database on Education (WIDE), June 2019.</t>
        </r>
      </text>
    </comment>
    <comment ref="F35" authorId="0" shapeId="0" xr:uid="{00000000-0006-0000-0900-000031000000}">
      <text>
        <r>
          <rPr>
            <sz val="10"/>
            <color rgb="FF333333"/>
            <rFont val="Calibri"/>
            <family val="2"/>
          </rPr>
          <t>SOURCE: Belgium EU-SILC 2013. World Inequality Database on Education (WIDE), June 2019.</t>
        </r>
      </text>
    </comment>
    <comment ref="G35" authorId="0" shapeId="0" xr:uid="{00000000-0006-0000-0900-000032000000}">
      <text>
        <r>
          <rPr>
            <sz val="10"/>
            <color rgb="FF333333"/>
            <rFont val="Calibri"/>
            <family val="2"/>
          </rPr>
          <t>SOURCE: Belgium EU-SILC 2014. World Inequality Database on Education (WIDE), June 2019.</t>
        </r>
      </text>
    </comment>
    <comment ref="E36" authorId="0" shapeId="0" xr:uid="{00000000-0006-0000-0900-000033000000}">
      <text>
        <r>
          <rPr>
            <sz val="10"/>
            <color rgb="FF333333"/>
            <rFont val="Calibri"/>
            <family val="2"/>
          </rPr>
          <t>SOURCE: Bosnia and Herzegovina MICS 2011-12. The survey collected data on school attendance for age 5-24 and educational attainment for age 5 and above.</t>
        </r>
      </text>
    </comment>
    <comment ref="D37" authorId="0" shapeId="0" xr:uid="{00000000-0006-0000-0900-000034000000}">
      <text>
        <r>
          <rPr>
            <sz val="10"/>
            <color rgb="FF333333"/>
            <rFont val="Calibri"/>
            <family val="2"/>
          </rPr>
          <t>SOURCE: Bulgaria EU-SILC 2011. World Inequality Database on Education (WIDE), June 2019.</t>
        </r>
      </text>
    </comment>
    <comment ref="F37" authorId="0" shapeId="0" xr:uid="{00000000-0006-0000-0900-000035000000}">
      <text>
        <r>
          <rPr>
            <sz val="10"/>
            <color rgb="FF333333"/>
            <rFont val="Calibri"/>
            <family val="2"/>
          </rPr>
          <t>SOURCE: Bulgaria EU-SILC 2013. World Inequality Database on Education (WIDE), June 2019.</t>
        </r>
      </text>
    </comment>
    <comment ref="G37" authorId="0" shapeId="0" xr:uid="{00000000-0006-0000-0900-000036000000}">
      <text>
        <r>
          <rPr>
            <sz val="10"/>
            <color rgb="FF333333"/>
            <rFont val="Calibri"/>
            <family val="2"/>
          </rPr>
          <t>SOURCE: Bulgaria EU-SILC 2014. World Inequality Database on Education (WIDE), June 2019.</t>
        </r>
      </text>
    </comment>
    <comment ref="C38" authorId="0" shapeId="0" xr:uid="{00000000-0006-0000-0900-000037000000}">
      <text>
        <r>
          <rPr>
            <sz val="10"/>
            <color rgb="FF333333"/>
            <rFont val="Calibri"/>
            <family val="2"/>
          </rPr>
          <t>SOURCE: Canada SLID 2010. World Inequality Database on Education (WIDE), June 2019.</t>
        </r>
      </text>
    </comment>
    <comment ref="D39" authorId="0" shapeId="0" xr:uid="{00000000-0006-0000-0900-000038000000}">
      <text>
        <r>
          <rPr>
            <sz val="10"/>
            <color rgb="FF333333"/>
            <rFont val="Calibri"/>
            <family val="2"/>
          </rPr>
          <t>SOURCE: Croatia EU-SILC 2011. World Inequality Database on Education (WIDE), June 2019.</t>
        </r>
      </text>
    </comment>
    <comment ref="F39" authorId="0" shapeId="0" xr:uid="{00000000-0006-0000-0900-000039000000}">
      <text>
        <r>
          <rPr>
            <sz val="10"/>
            <color rgb="FF333333"/>
            <rFont val="Calibri"/>
            <family val="2"/>
          </rPr>
          <t>SOURCE: Croatia EU-SILC 2013. World Inequality Database on Education (WIDE), June 2019.</t>
        </r>
      </text>
    </comment>
    <comment ref="G39" authorId="0" shapeId="0" xr:uid="{00000000-0006-0000-0900-00003A000000}">
      <text>
        <r>
          <rPr>
            <sz val="10"/>
            <color rgb="FF333333"/>
            <rFont val="Calibri"/>
            <family val="2"/>
          </rPr>
          <t>SOURCE: Croatia EU-SILC 2014. World Inequality Database on Education (WIDE), June 2019.</t>
        </r>
      </text>
    </comment>
    <comment ref="D40" authorId="0" shapeId="0" xr:uid="{00000000-0006-0000-0900-00003B000000}">
      <text>
        <r>
          <rPr>
            <sz val="10"/>
            <color rgb="FF333333"/>
            <rFont val="Calibri"/>
            <family val="2"/>
          </rPr>
          <t>SOURCE: Czechia EU-SILC 2011. World Inequality Database on Education (WIDE), June 2019.</t>
        </r>
      </text>
    </comment>
    <comment ref="F40" authorId="0" shapeId="0" xr:uid="{00000000-0006-0000-0900-00003C000000}">
      <text>
        <r>
          <rPr>
            <sz val="10"/>
            <color rgb="FF333333"/>
            <rFont val="Calibri"/>
            <family val="2"/>
          </rPr>
          <t>SOURCE: Czechia EU-SILC 2013. World Inequality Database on Education (WIDE), June 2019.</t>
        </r>
      </text>
    </comment>
    <comment ref="G40" authorId="0" shapeId="0" xr:uid="{00000000-0006-0000-0900-00003D000000}">
      <text>
        <r>
          <rPr>
            <sz val="10"/>
            <color rgb="FF333333"/>
            <rFont val="Calibri"/>
            <family val="2"/>
          </rPr>
          <t>SOURCE: Czechia EU-SILC 2014. World Inequality Database on Education (WIDE), June 2019.</t>
        </r>
      </text>
    </comment>
    <comment ref="D41" authorId="0" shapeId="0" xr:uid="{00000000-0006-0000-0900-00003E000000}">
      <text>
        <r>
          <rPr>
            <sz val="10"/>
            <color rgb="FF333333"/>
            <rFont val="Calibri"/>
            <family val="2"/>
          </rPr>
          <t>SOURCE: Denmark EU-SILC 2011. World Inequality Database on Education (WIDE), June 2019.</t>
        </r>
      </text>
    </comment>
    <comment ref="F41" authorId="0" shapeId="0" xr:uid="{00000000-0006-0000-0900-00003F000000}">
      <text>
        <r>
          <rPr>
            <sz val="10"/>
            <color rgb="FF333333"/>
            <rFont val="Calibri"/>
            <family val="2"/>
          </rPr>
          <t>SOURCE: Denmark EU-SILC 2013. World Inequality Database on Education (WIDE), June 2019.</t>
        </r>
      </text>
    </comment>
    <comment ref="G41" authorId="0" shapeId="0" xr:uid="{00000000-0006-0000-0900-000040000000}">
      <text>
        <r>
          <rPr>
            <sz val="10"/>
            <color rgb="FF333333"/>
            <rFont val="Calibri"/>
            <family val="2"/>
          </rPr>
          <t>SOURCE: Denmark EU-SILC 2014. World Inequality Database on Education (WIDE), June 2019.</t>
        </r>
      </text>
    </comment>
    <comment ref="D42" authorId="0" shapeId="0" xr:uid="{00000000-0006-0000-0900-000041000000}">
      <text>
        <r>
          <rPr>
            <sz val="10"/>
            <color rgb="FF333333"/>
            <rFont val="Calibri"/>
            <family val="2"/>
          </rPr>
          <t>SOURCE: Estonia EU-SILC 2011. World Inequality Database on Education (WIDE), June 2019.</t>
        </r>
      </text>
    </comment>
    <comment ref="F42" authorId="0" shapeId="0" xr:uid="{00000000-0006-0000-0900-000042000000}">
      <text>
        <r>
          <rPr>
            <sz val="10"/>
            <color rgb="FF333333"/>
            <rFont val="Calibri"/>
            <family val="2"/>
          </rPr>
          <t>SOURCE: Estonia EU-SILC 2013. World Inequality Database on Education (WIDE), June 2019.</t>
        </r>
      </text>
    </comment>
    <comment ref="G42" authorId="0" shapeId="0" xr:uid="{00000000-0006-0000-0900-000043000000}">
      <text>
        <r>
          <rPr>
            <sz val="10"/>
            <color rgb="FF333333"/>
            <rFont val="Calibri"/>
            <family val="2"/>
          </rPr>
          <t>SOURCE: Estonia EU-SILC 2014. World Inequality Database on Education (WIDE), June 2019.</t>
        </r>
      </text>
    </comment>
    <comment ref="D43" authorId="0" shapeId="0" xr:uid="{00000000-0006-0000-0900-000044000000}">
      <text>
        <r>
          <rPr>
            <sz val="10"/>
            <color rgb="FF333333"/>
            <rFont val="Calibri"/>
            <family val="2"/>
          </rPr>
          <t>SOURCE: Finland EU-SILC 2011. World Inequality Database on Education (WIDE), June 2019.</t>
        </r>
      </text>
    </comment>
    <comment ref="F43" authorId="0" shapeId="0" xr:uid="{00000000-0006-0000-0900-000045000000}">
      <text>
        <r>
          <rPr>
            <sz val="10"/>
            <color rgb="FF333333"/>
            <rFont val="Calibri"/>
            <family val="2"/>
          </rPr>
          <t>SOURCE: Finland EU-SILC 2013. World Inequality Database on Education (WIDE), June 2019.</t>
        </r>
      </text>
    </comment>
    <comment ref="G43" authorId="0" shapeId="0" xr:uid="{00000000-0006-0000-0900-000046000000}">
      <text>
        <r>
          <rPr>
            <sz val="10"/>
            <color rgb="FF333333"/>
            <rFont val="Calibri"/>
            <family val="2"/>
          </rPr>
          <t>SOURCE: Finland EU-SILC 2014. World Inequality Database on Education (WIDE), June 2019.</t>
        </r>
      </text>
    </comment>
    <comment ref="D44" authorId="0" shapeId="0" xr:uid="{00000000-0006-0000-0900-000047000000}">
      <text>
        <r>
          <rPr>
            <sz val="10"/>
            <color rgb="FF333333"/>
            <rFont val="Calibri"/>
            <family val="2"/>
          </rPr>
          <t>SOURCE: Germany EU-SILC 2011. World Inequality Database on Education (WIDE), June 2019.</t>
        </r>
      </text>
    </comment>
    <comment ref="F44" authorId="0" shapeId="0" xr:uid="{00000000-0006-0000-0900-000048000000}">
      <text>
        <r>
          <rPr>
            <sz val="10"/>
            <color rgb="FF333333"/>
            <rFont val="Calibri"/>
            <family val="2"/>
          </rPr>
          <t>SOURCE: Germany EU-SILC 2013. World Inequality Database on Education (WIDE), June 2019.</t>
        </r>
      </text>
    </comment>
    <comment ref="G44" authorId="0" shapeId="0" xr:uid="{00000000-0006-0000-0900-000049000000}">
      <text>
        <r>
          <rPr>
            <sz val="10"/>
            <color rgb="FF333333"/>
            <rFont val="Calibri"/>
            <family val="2"/>
          </rPr>
          <t>SOURCE: Germany EU-SILC 2014. World Inequality Database on Education (WIDE), June 2019.</t>
        </r>
      </text>
    </comment>
    <comment ref="D45" authorId="0" shapeId="0" xr:uid="{00000000-0006-0000-0900-00004A000000}">
      <text>
        <r>
          <rPr>
            <sz val="10"/>
            <color rgb="FF333333"/>
            <rFont val="Calibri"/>
            <family val="2"/>
          </rPr>
          <t>SOURCE: Greece EU-SILC 2011. World Inequality Database on Education (WIDE), June 2019.</t>
        </r>
      </text>
    </comment>
    <comment ref="F45" authorId="0" shapeId="0" xr:uid="{00000000-0006-0000-0900-00004B000000}">
      <text>
        <r>
          <rPr>
            <sz val="10"/>
            <color rgb="FF333333"/>
            <rFont val="Calibri"/>
            <family val="2"/>
          </rPr>
          <t>SOURCE: Greece EU-SILC 2013. World Inequality Database on Education (WIDE), June 2019.</t>
        </r>
      </text>
    </comment>
    <comment ref="G45" authorId="0" shapeId="0" xr:uid="{00000000-0006-0000-0900-00004C000000}">
      <text>
        <r>
          <rPr>
            <sz val="10"/>
            <color rgb="FF333333"/>
            <rFont val="Calibri"/>
            <family val="2"/>
          </rPr>
          <t>SOURCE: Greece EU-SILC 2014. World Inequality Database on Education (WIDE), June 2019.</t>
        </r>
      </text>
    </comment>
    <comment ref="D46" authorId="0" shapeId="0" xr:uid="{00000000-0006-0000-0900-00004D000000}">
      <text>
        <r>
          <rPr>
            <sz val="10"/>
            <color rgb="FF333333"/>
            <rFont val="Calibri"/>
            <family val="2"/>
          </rPr>
          <t>SOURCE: Hungary EU-SILC 2011. World Inequality Database on Education (WIDE), June 2019.</t>
        </r>
      </text>
    </comment>
    <comment ref="F46" authorId="0" shapeId="0" xr:uid="{00000000-0006-0000-0900-00004E000000}">
      <text>
        <r>
          <rPr>
            <sz val="10"/>
            <color rgb="FF333333"/>
            <rFont val="Calibri"/>
            <family val="2"/>
          </rPr>
          <t>SOURCE: Hungary EU-SILC 2013. World Inequality Database on Education (WIDE), June 2019.</t>
        </r>
      </text>
    </comment>
    <comment ref="G46" authorId="0" shapeId="0" xr:uid="{00000000-0006-0000-0900-00004F000000}">
      <text>
        <r>
          <rPr>
            <sz val="10"/>
            <color rgb="FF333333"/>
            <rFont val="Calibri"/>
            <family val="2"/>
          </rPr>
          <t>SOURCE: Hungary EU-SILC 2014. World Inequality Database on Education (WIDE), June 2019.</t>
        </r>
      </text>
    </comment>
    <comment ref="D47" authorId="0" shapeId="0" xr:uid="{00000000-0006-0000-0900-000050000000}">
      <text>
        <r>
          <rPr>
            <sz val="10"/>
            <color rgb="FF333333"/>
            <rFont val="Calibri"/>
            <family val="2"/>
          </rPr>
          <t>SOURCE: Iceland EU-SILC 2011. World Inequality Database on Education (WIDE), June 2019.</t>
        </r>
      </text>
    </comment>
    <comment ref="F47" authorId="0" shapeId="0" xr:uid="{00000000-0006-0000-0900-000051000000}">
      <text>
        <r>
          <rPr>
            <sz val="10"/>
            <color rgb="FF333333"/>
            <rFont val="Calibri"/>
            <family val="2"/>
          </rPr>
          <t>SOURCE: Iceland EU-SILC 2013. World Inequality Database on Education (WIDE), June 2019.</t>
        </r>
      </text>
    </comment>
    <comment ref="G47" authorId="0" shapeId="0" xr:uid="{00000000-0006-0000-0900-000052000000}">
      <text>
        <r>
          <rPr>
            <sz val="10"/>
            <color rgb="FF333333"/>
            <rFont val="Calibri"/>
            <family val="2"/>
          </rPr>
          <t>SOURCE: Iceland EU-SILC 2014. World Inequality Database on Education (WIDE), June 2019.</t>
        </r>
      </text>
    </comment>
    <comment ref="D48" authorId="0" shapeId="0" xr:uid="{00000000-0006-0000-0900-000053000000}">
      <text>
        <r>
          <rPr>
            <sz val="10"/>
            <color rgb="FF333333"/>
            <rFont val="Calibri"/>
            <family val="2"/>
          </rPr>
          <t>SOURCE: Ireland EU-SILC 2011. World Inequality Database on Education (WIDE), June 2019.</t>
        </r>
      </text>
    </comment>
    <comment ref="F48" authorId="0" shapeId="0" xr:uid="{00000000-0006-0000-0900-000054000000}">
      <text>
        <r>
          <rPr>
            <sz val="10"/>
            <color rgb="FF333333"/>
            <rFont val="Calibri"/>
            <family val="2"/>
          </rPr>
          <t>SOURCE: Ireland EU-SILC 2013. World Inequality Database on Education (WIDE), June 2019.</t>
        </r>
      </text>
    </comment>
    <comment ref="G48" authorId="0" shapeId="0" xr:uid="{00000000-0006-0000-0900-000055000000}">
      <text>
        <r>
          <rPr>
            <sz val="10"/>
            <color rgb="FF333333"/>
            <rFont val="Calibri"/>
            <family val="2"/>
          </rPr>
          <t>SOURCE: Ireland EU-SILC 2014. World Inequality Database on Education (WIDE), June 2019.</t>
        </r>
      </text>
    </comment>
    <comment ref="D49" authorId="0" shapeId="0" xr:uid="{00000000-0006-0000-0900-000056000000}">
      <text>
        <r>
          <rPr>
            <sz val="10"/>
            <color rgb="FF333333"/>
            <rFont val="Calibri"/>
            <family val="2"/>
          </rPr>
          <t>SOURCE: Italy EU-SILC 2011. World Inequality Database on Education (WIDE), June 2019.</t>
        </r>
      </text>
    </comment>
    <comment ref="F49" authorId="0" shapeId="0" xr:uid="{00000000-0006-0000-0900-000057000000}">
      <text>
        <r>
          <rPr>
            <sz val="10"/>
            <color rgb="FF333333"/>
            <rFont val="Calibri"/>
            <family val="2"/>
          </rPr>
          <t>SOURCE: Italy EU-SILC 2013. World Inequality Database on Education (WIDE), June 2019.</t>
        </r>
      </text>
    </comment>
    <comment ref="G49" authorId="0" shapeId="0" xr:uid="{00000000-0006-0000-0900-000058000000}">
      <text>
        <r>
          <rPr>
            <sz val="10"/>
            <color rgb="FF333333"/>
            <rFont val="Calibri"/>
            <family val="2"/>
          </rPr>
          <t>SOURCE: Italy EU-SILC 2014. World Inequality Database on Education (WIDE), June 2019.</t>
        </r>
      </text>
    </comment>
    <comment ref="D50" authorId="0" shapeId="0" xr:uid="{00000000-0006-0000-0900-000059000000}">
      <text>
        <r>
          <rPr>
            <sz val="10"/>
            <color rgb="FF333333"/>
            <rFont val="Calibri"/>
            <family val="2"/>
          </rPr>
          <t>SOURCE: Latvia EU-SILC 2011. World Inequality Database on Education (WIDE), June 2019.</t>
        </r>
      </text>
    </comment>
    <comment ref="F50" authorId="0" shapeId="0" xr:uid="{00000000-0006-0000-0900-00005A000000}">
      <text>
        <r>
          <rPr>
            <sz val="10"/>
            <color rgb="FF333333"/>
            <rFont val="Calibri"/>
            <family val="2"/>
          </rPr>
          <t>SOURCE: Latvia EU-SILC 2013. World Inequality Database on Education (WIDE), June 2019.</t>
        </r>
      </text>
    </comment>
    <comment ref="G50" authorId="0" shapeId="0" xr:uid="{00000000-0006-0000-0900-00005B000000}">
      <text>
        <r>
          <rPr>
            <sz val="10"/>
            <color rgb="FF333333"/>
            <rFont val="Calibri"/>
            <family val="2"/>
          </rPr>
          <t>SOURCE: Latvia EU-SILC 2014. World Inequality Database on Education (WIDE), June 2019.</t>
        </r>
      </text>
    </comment>
    <comment ref="D51" authorId="0" shapeId="0" xr:uid="{00000000-0006-0000-0900-00005C000000}">
      <text>
        <r>
          <rPr>
            <sz val="10"/>
            <color rgb="FF333333"/>
            <rFont val="Calibri"/>
            <family val="2"/>
          </rPr>
          <t>SOURCE: Lithuania EU-SILC 2011. World Inequality Database on Education (WIDE), June 2019.</t>
        </r>
      </text>
    </comment>
    <comment ref="F51" authorId="0" shapeId="0" xr:uid="{00000000-0006-0000-0900-00005D000000}">
      <text>
        <r>
          <rPr>
            <sz val="10"/>
            <color rgb="FF333333"/>
            <rFont val="Calibri"/>
            <family val="2"/>
          </rPr>
          <t>SOURCE: Lithuania EU-SILC 2013. World Inequality Database on Education (WIDE), June 2019.</t>
        </r>
      </text>
    </comment>
    <comment ref="G51" authorId="0" shapeId="0" xr:uid="{00000000-0006-0000-0900-00005E000000}">
      <text>
        <r>
          <rPr>
            <sz val="10"/>
            <color rgb="FF333333"/>
            <rFont val="Calibri"/>
            <family val="2"/>
          </rPr>
          <t>SOURCE: Lithuania EU-SILC 2014. World Inequality Database on Education (WIDE), June 2019.</t>
        </r>
      </text>
    </comment>
    <comment ref="D52" authorId="0" shapeId="0" xr:uid="{00000000-0006-0000-0900-00005F000000}">
      <text>
        <r>
          <rPr>
            <sz val="10"/>
            <color rgb="FF333333"/>
            <rFont val="Calibri"/>
            <family val="2"/>
          </rPr>
          <t>SOURCE: Luxembourg EU-SILC 2011. World Inequality Database on Education (WIDE), June 2019.</t>
        </r>
      </text>
    </comment>
    <comment ref="F52" authorId="0" shapeId="0" xr:uid="{00000000-0006-0000-0900-000060000000}">
      <text>
        <r>
          <rPr>
            <sz val="10"/>
            <color rgb="FF333333"/>
            <rFont val="Calibri"/>
            <family val="2"/>
          </rPr>
          <t>SOURCE: Luxembourg EU-SILC 2013. World Inequality Database on Education (WIDE), June 2019.</t>
        </r>
      </text>
    </comment>
    <comment ref="G52" authorId="0" shapeId="0" xr:uid="{00000000-0006-0000-0900-000061000000}">
      <text>
        <r>
          <rPr>
            <sz val="10"/>
            <color rgb="FF333333"/>
            <rFont val="Calibri"/>
            <family val="2"/>
          </rPr>
          <t>SOURCE: Luxembourg EU-SILC 2014. World Inequality Database on Education (WIDE), June 2019.</t>
        </r>
      </text>
    </comment>
    <comment ref="D53" authorId="0" shapeId="0" xr:uid="{00000000-0006-0000-0900-000062000000}">
      <text>
        <r>
          <rPr>
            <sz val="10"/>
            <color rgb="FF333333"/>
            <rFont val="Calibri"/>
            <family val="2"/>
          </rPr>
          <t>SOURCE: Malta EU-SILC 2011. World Inequality Database on Education (WIDE), June 2019.</t>
        </r>
      </text>
    </comment>
    <comment ref="F53" authorId="0" shapeId="0" xr:uid="{00000000-0006-0000-0900-000063000000}">
      <text>
        <r>
          <rPr>
            <sz val="10"/>
            <color rgb="FF333333"/>
            <rFont val="Calibri"/>
            <family val="2"/>
          </rPr>
          <t>SOURCE: Malta EU-SILC 2013. World Inequality Database on Education (WIDE), June 2019.</t>
        </r>
      </text>
    </comment>
    <comment ref="G53" authorId="0" shapeId="0" xr:uid="{00000000-0006-0000-0900-000064000000}">
      <text>
        <r>
          <rPr>
            <sz val="10"/>
            <color rgb="FF333333"/>
            <rFont val="Calibri"/>
            <family val="2"/>
          </rPr>
          <t>SOURCE: Malta EU-SILC 2014. World Inequality Database on Education (WIDE), June 2019.</t>
        </r>
      </text>
    </comment>
    <comment ref="F54" authorId="0" shapeId="0" xr:uid="{00000000-0006-0000-0900-000065000000}">
      <text>
        <r>
          <rPr>
            <sz val="10"/>
            <color rgb="FF333333"/>
            <rFont val="Calibri"/>
            <family val="2"/>
          </rPr>
          <t>SOURCE: Montenegro MICS 2013. The survey collected data on school attendance for age 5-24 and educational attainment for age 5 and above.</t>
        </r>
      </text>
    </comment>
    <comment ref="K54" authorId="0" shapeId="0" xr:uid="{00000000-0006-0000-0900-000066000000}">
      <text>
        <r>
          <rPr>
            <sz val="10"/>
            <color rgb="FF333333"/>
            <rFont val="Calibri"/>
            <family val="2"/>
          </rPr>
          <t>QUALIFIER: This data point is a NATIONAL ESTIMATE. SOURCE: Montenegro MICS 2018. The survey collected data on school attendance for age 3-24 and educational attainment for age 3 and above.</t>
        </r>
      </text>
    </comment>
    <comment ref="D55" authorId="0" shapeId="0" xr:uid="{00000000-0006-0000-0900-000067000000}">
      <text>
        <r>
          <rPr>
            <sz val="10"/>
            <color rgb="FF333333"/>
            <rFont val="Calibri"/>
            <family val="2"/>
          </rPr>
          <t>SOURCE: Netherlands EU-SILC 2011. World Inequality Database on Education (WIDE), June 2019.</t>
        </r>
      </text>
    </comment>
    <comment ref="F55" authorId="0" shapeId="0" xr:uid="{00000000-0006-0000-0900-000068000000}">
      <text>
        <r>
          <rPr>
            <sz val="10"/>
            <color rgb="FF333333"/>
            <rFont val="Calibri"/>
            <family val="2"/>
          </rPr>
          <t>SOURCE: Netherlands EU-SILC 2013. World Inequality Database on Education (WIDE), June 2019.</t>
        </r>
      </text>
    </comment>
    <comment ref="G55" authorId="0" shapeId="0" xr:uid="{00000000-0006-0000-0900-000069000000}">
      <text>
        <r>
          <rPr>
            <sz val="10"/>
            <color rgb="FF333333"/>
            <rFont val="Calibri"/>
            <family val="2"/>
          </rPr>
          <t>SOURCE: Netherlands EU-SILC 2014. World Inequality Database on Education (WIDE), June 2019.</t>
        </r>
      </text>
    </comment>
    <comment ref="D56" authorId="0" shapeId="0" xr:uid="{00000000-0006-0000-0900-00006A000000}">
      <text>
        <r>
          <rPr>
            <sz val="10"/>
            <color rgb="FF333333"/>
            <rFont val="Calibri"/>
            <family val="2"/>
          </rPr>
          <t>SOURCE: North Macedonia MICS 2011. The survey collected data on school attendance for age 5-24 and educational attainment for age 5 and above.</t>
        </r>
      </text>
    </comment>
    <comment ref="D57" authorId="0" shapeId="0" xr:uid="{00000000-0006-0000-0900-00006B000000}">
      <text>
        <r>
          <rPr>
            <sz val="10"/>
            <color rgb="FF333333"/>
            <rFont val="Calibri"/>
            <family val="2"/>
          </rPr>
          <t>SOURCE: Norway EU-SILC 2011. World Inequality Database on Education (WIDE), June 2019.</t>
        </r>
      </text>
    </comment>
    <comment ref="F57" authorId="0" shapeId="0" xr:uid="{00000000-0006-0000-0900-00006C000000}">
      <text>
        <r>
          <rPr>
            <sz val="10"/>
            <color rgb="FF333333"/>
            <rFont val="Calibri"/>
            <family val="2"/>
          </rPr>
          <t>SOURCE: Norway EU-SILC 2013. World Inequality Database on Education (WIDE), June 2019.</t>
        </r>
      </text>
    </comment>
    <comment ref="G57" authorId="0" shapeId="0" xr:uid="{00000000-0006-0000-0900-00006D000000}">
      <text>
        <r>
          <rPr>
            <sz val="10"/>
            <color rgb="FF333333"/>
            <rFont val="Calibri"/>
            <family val="2"/>
          </rPr>
          <t>SOURCE: Norway EU-SILC 2014. World Inequality Database on Education (WIDE), June 2019.</t>
        </r>
      </text>
    </comment>
    <comment ref="D58" authorId="0" shapeId="0" xr:uid="{00000000-0006-0000-0900-00006E000000}">
      <text>
        <r>
          <rPr>
            <sz val="10"/>
            <color rgb="FF333333"/>
            <rFont val="Calibri"/>
            <family val="2"/>
          </rPr>
          <t>SOURCE: Poland EU-SILC 2011. World Inequality Database on Education (WIDE), June 2019.</t>
        </r>
      </text>
    </comment>
    <comment ref="F58" authorId="0" shapeId="0" xr:uid="{00000000-0006-0000-0900-00006F000000}">
      <text>
        <r>
          <rPr>
            <sz val="10"/>
            <color rgb="FF333333"/>
            <rFont val="Calibri"/>
            <family val="2"/>
          </rPr>
          <t>SOURCE: Poland EU-SILC 2013. World Inequality Database on Education (WIDE), June 2019.</t>
        </r>
      </text>
    </comment>
    <comment ref="G58" authorId="0" shapeId="0" xr:uid="{00000000-0006-0000-0900-000070000000}">
      <text>
        <r>
          <rPr>
            <sz val="10"/>
            <color rgb="FF333333"/>
            <rFont val="Calibri"/>
            <family val="2"/>
          </rPr>
          <t>SOURCE: Poland EU-SILC 2014. World Inequality Database on Education (WIDE), June 2019.</t>
        </r>
      </text>
    </comment>
    <comment ref="D59" authorId="0" shapeId="0" xr:uid="{00000000-0006-0000-0900-000071000000}">
      <text>
        <r>
          <rPr>
            <sz val="10"/>
            <color rgb="FF333333"/>
            <rFont val="Calibri"/>
            <family val="2"/>
          </rPr>
          <t>SOURCE: Portugal EU-SILC 2011. World Inequality Database on Education (WIDE), June 2019.</t>
        </r>
      </text>
    </comment>
    <comment ref="F59" authorId="0" shapeId="0" xr:uid="{00000000-0006-0000-0900-000072000000}">
      <text>
        <r>
          <rPr>
            <sz val="10"/>
            <color rgb="FF333333"/>
            <rFont val="Calibri"/>
            <family val="2"/>
          </rPr>
          <t>SOURCE: Portugal EU-SILC 2013. World Inequality Database on Education (WIDE), June 2019.</t>
        </r>
      </text>
    </comment>
    <comment ref="G59" authorId="0" shapeId="0" xr:uid="{00000000-0006-0000-0900-000073000000}">
      <text>
        <r>
          <rPr>
            <sz val="10"/>
            <color rgb="FF333333"/>
            <rFont val="Calibri"/>
            <family val="2"/>
          </rPr>
          <t>SOURCE: Portugal EU-SILC 2014. World Inequality Database on Education (WIDE), June 2019.</t>
        </r>
      </text>
    </comment>
    <comment ref="E60" authorId="0" shapeId="0" xr:uid="{00000000-0006-0000-0900-000074000000}">
      <text>
        <r>
          <rPr>
            <sz val="10"/>
            <color rgb="FF333333"/>
            <rFont val="Calibri"/>
            <family val="2"/>
          </rPr>
          <t>SOURCE: Republic of Moldova MICS 2012. The survey collected data on school attendance for age 5-24 and educational attainment for age 5 and above.</t>
        </r>
      </text>
    </comment>
    <comment ref="D61" authorId="0" shapeId="0" xr:uid="{00000000-0006-0000-0900-000075000000}">
      <text>
        <r>
          <rPr>
            <sz val="10"/>
            <color rgb="FF333333"/>
            <rFont val="Calibri"/>
            <family val="2"/>
          </rPr>
          <t>SOURCE: Romania EU-SILC 2011. World Inequality Database on Education (WIDE), June 2019.</t>
        </r>
      </text>
    </comment>
    <comment ref="F61" authorId="0" shapeId="0" xr:uid="{00000000-0006-0000-0900-000076000000}">
      <text>
        <r>
          <rPr>
            <sz val="10"/>
            <color rgb="FF333333"/>
            <rFont val="Calibri"/>
            <family val="2"/>
          </rPr>
          <t>SOURCE: Romania EU-SILC 2013. World Inequality Database on Education (WIDE), June 2019.</t>
        </r>
      </text>
    </comment>
    <comment ref="G61" authorId="0" shapeId="0" xr:uid="{00000000-0006-0000-0900-000077000000}">
      <text>
        <r>
          <rPr>
            <sz val="10"/>
            <color rgb="FF333333"/>
            <rFont val="Calibri"/>
            <family val="2"/>
          </rPr>
          <t>SOURCE: Romania EU-SILC 2014. World Inequality Database on Education (WIDE), June 2019.</t>
        </r>
      </text>
    </comment>
    <comment ref="F62" authorId="0" shapeId="0" xr:uid="{00000000-0006-0000-0900-000078000000}">
      <text>
        <r>
          <rPr>
            <sz val="10"/>
            <color rgb="FF333333"/>
            <rFont val="Calibri"/>
            <family val="2"/>
          </rPr>
          <t>SOURCE: Russian Federation RLMS-HSE 2013. World Inequality Database on Education (WIDE), June 2019.</t>
        </r>
      </text>
    </comment>
    <comment ref="D63" authorId="0" shapeId="0" xr:uid="{00000000-0006-0000-0900-000079000000}">
      <text>
        <r>
          <rPr>
            <sz val="10"/>
            <color rgb="FF333333"/>
            <rFont val="Calibri"/>
            <family val="2"/>
          </rPr>
          <t>SOURCE: Serbia MICS 2010. The survey collected data on school attendance for age 5-24 and educational attainment for age 5 and above.</t>
        </r>
      </text>
    </comment>
    <comment ref="F63" authorId="0" shapeId="0" xr:uid="{00000000-0006-0000-0900-00007A000000}">
      <text>
        <r>
          <rPr>
            <sz val="10"/>
            <color rgb="FF333333"/>
            <rFont val="Calibri"/>
            <family val="2"/>
          </rPr>
          <t>SOURCE: Serbia EU-SILC 2013. World Inequality Database on Education (WIDE), June 2019.</t>
        </r>
      </text>
    </comment>
    <comment ref="G63" authorId="0" shapeId="0" xr:uid="{00000000-0006-0000-0900-00007B000000}">
      <text>
        <r>
          <rPr>
            <sz val="10"/>
            <color rgb="FF333333"/>
            <rFont val="Calibri"/>
            <family val="2"/>
          </rPr>
          <t>SOURCE: Serbia MICS 2014. The survey collected data on school attendance for age 5-24 and educational attainment for age 5 and above.</t>
        </r>
      </text>
    </comment>
    <comment ref="D64" authorId="0" shapeId="0" xr:uid="{00000000-0006-0000-0900-00007C000000}">
      <text>
        <r>
          <rPr>
            <sz val="10"/>
            <color rgb="FF333333"/>
            <rFont val="Calibri"/>
            <family val="2"/>
          </rPr>
          <t>SOURCE: Slovakia EU-SILC 2011. World Inequality Database on Education (WIDE), June 2019.</t>
        </r>
      </text>
    </comment>
    <comment ref="F64" authorId="0" shapeId="0" xr:uid="{00000000-0006-0000-0900-00007D000000}">
      <text>
        <r>
          <rPr>
            <sz val="10"/>
            <color rgb="FF333333"/>
            <rFont val="Calibri"/>
            <family val="2"/>
          </rPr>
          <t>SOURCE: Slovakia EU-SILC 2013. World Inequality Database on Education (WIDE), June 2019.</t>
        </r>
      </text>
    </comment>
    <comment ref="G64" authorId="0" shapeId="0" xr:uid="{00000000-0006-0000-0900-00007E000000}">
      <text>
        <r>
          <rPr>
            <sz val="10"/>
            <color rgb="FF333333"/>
            <rFont val="Calibri"/>
            <family val="2"/>
          </rPr>
          <t>SOURCE: Slovakia EU-SILC 2014. World Inequality Database on Education (WIDE), June 2019.</t>
        </r>
      </text>
    </comment>
    <comment ref="D65" authorId="0" shapeId="0" xr:uid="{00000000-0006-0000-0900-00007F000000}">
      <text>
        <r>
          <rPr>
            <sz val="10"/>
            <color rgb="FF333333"/>
            <rFont val="Calibri"/>
            <family val="2"/>
          </rPr>
          <t>SOURCE: Slovenia EU-SILC 2011. World Inequality Database on Education (WIDE), June 2019.</t>
        </r>
      </text>
    </comment>
    <comment ref="F65" authorId="0" shapeId="0" xr:uid="{00000000-0006-0000-0900-000080000000}">
      <text>
        <r>
          <rPr>
            <sz val="10"/>
            <color rgb="FF333333"/>
            <rFont val="Calibri"/>
            <family val="2"/>
          </rPr>
          <t>SOURCE: Slovenia EU-SILC 2013. World Inequality Database on Education (WIDE), June 2019.</t>
        </r>
      </text>
    </comment>
    <comment ref="G65" authorId="0" shapeId="0" xr:uid="{00000000-0006-0000-0900-000081000000}">
      <text>
        <r>
          <rPr>
            <sz val="10"/>
            <color rgb="FF333333"/>
            <rFont val="Calibri"/>
            <family val="2"/>
          </rPr>
          <t>SOURCE: Slovenia EU-SILC 2014. World Inequality Database on Education (WIDE), June 2019.</t>
        </r>
      </text>
    </comment>
    <comment ref="D66" authorId="0" shapeId="0" xr:uid="{00000000-0006-0000-0900-000082000000}">
      <text>
        <r>
          <rPr>
            <sz val="10"/>
            <color rgb="FF333333"/>
            <rFont val="Calibri"/>
            <family val="2"/>
          </rPr>
          <t>SOURCE: Spain EU-SILC 2011. World Inequality Database on Education (WIDE), June 2019.</t>
        </r>
      </text>
    </comment>
    <comment ref="F66" authorId="0" shapeId="0" xr:uid="{00000000-0006-0000-0900-000083000000}">
      <text>
        <r>
          <rPr>
            <sz val="10"/>
            <color rgb="FF333333"/>
            <rFont val="Calibri"/>
            <family val="2"/>
          </rPr>
          <t>SOURCE: Spain EU-SILC 2013. World Inequality Database on Education (WIDE), June 2019.</t>
        </r>
      </text>
    </comment>
    <comment ref="G66" authorId="0" shapeId="0" xr:uid="{00000000-0006-0000-0900-000084000000}">
      <text>
        <r>
          <rPr>
            <sz val="10"/>
            <color rgb="FF333333"/>
            <rFont val="Calibri"/>
            <family val="2"/>
          </rPr>
          <t>SOURCE: Spain EU-SILC 2014. World Inequality Database on Education (WIDE), June 2019.</t>
        </r>
      </text>
    </comment>
    <comment ref="D67" authorId="0" shapeId="0" xr:uid="{00000000-0006-0000-0900-000085000000}">
      <text>
        <r>
          <rPr>
            <sz val="10"/>
            <color rgb="FF333333"/>
            <rFont val="Calibri"/>
            <family val="2"/>
          </rPr>
          <t>SOURCE: Sweden EU-SILC 2011. World Inequality Database on Education (WIDE), June 2019.</t>
        </r>
      </text>
    </comment>
    <comment ref="F67" authorId="0" shapeId="0" xr:uid="{00000000-0006-0000-0900-000086000000}">
      <text>
        <r>
          <rPr>
            <sz val="10"/>
            <color rgb="FF333333"/>
            <rFont val="Calibri"/>
            <family val="2"/>
          </rPr>
          <t>SOURCE: Sweden EU-SILC 2013. World Inequality Database on Education (WIDE), June 2019.</t>
        </r>
      </text>
    </comment>
    <comment ref="G67" authorId="0" shapeId="0" xr:uid="{00000000-0006-0000-0900-000087000000}">
      <text>
        <r>
          <rPr>
            <sz val="10"/>
            <color rgb="FF333333"/>
            <rFont val="Calibri"/>
            <family val="2"/>
          </rPr>
          <t>SOURCE: Sweden EU-SILC 2014. World Inequality Database on Education (WIDE), June 2019.</t>
        </r>
      </text>
    </comment>
    <comment ref="D68" authorId="0" shapeId="0" xr:uid="{00000000-0006-0000-0900-000088000000}">
      <text>
        <r>
          <rPr>
            <sz val="10"/>
            <color rgb="FF333333"/>
            <rFont val="Calibri"/>
            <family val="2"/>
          </rPr>
          <t>SOURCE: Switzerland EU-SILC 2011. World Inequality Database on Education (WIDE), June 2019.</t>
        </r>
      </text>
    </comment>
    <comment ref="F68" authorId="0" shapeId="0" xr:uid="{00000000-0006-0000-0900-000089000000}">
      <text>
        <r>
          <rPr>
            <sz val="10"/>
            <color rgb="FF333333"/>
            <rFont val="Calibri"/>
            <family val="2"/>
          </rPr>
          <t>SOURCE: Switzerland EU-SILC 2013. World Inequality Database on Education (WIDE), June 2019.</t>
        </r>
      </text>
    </comment>
    <comment ref="G68" authorId="0" shapeId="0" xr:uid="{00000000-0006-0000-0900-00008A000000}">
      <text>
        <r>
          <rPr>
            <sz val="10"/>
            <color rgb="FF333333"/>
            <rFont val="Calibri"/>
            <family val="2"/>
          </rPr>
          <t>SOURCE: Switzerland EU-SILC 2014. World Inequality Database on Education (WIDE), June 2019.</t>
        </r>
      </text>
    </comment>
    <comment ref="F69" authorId="0" shapeId="0" xr:uid="{00000000-0006-0000-0900-00008B000000}">
      <text>
        <r>
          <rPr>
            <sz val="10"/>
            <color rgb="FF333333"/>
            <rFont val="Calibri"/>
            <family val="2"/>
          </rPr>
          <t>SOURCE: Ukraine MICS 2012. The survey collected data on school attendance for age 5-24 and educational attainment for age 5 and above.</t>
        </r>
      </text>
    </comment>
    <comment ref="D70" authorId="0" shapeId="0" xr:uid="{00000000-0006-0000-0900-00008C000000}">
      <text>
        <r>
          <rPr>
            <sz val="10"/>
            <color rgb="FF333333"/>
            <rFont val="Calibri"/>
            <family val="2"/>
          </rPr>
          <t>SOURCE: United Kingdom of Great Britain and Northern Ireland EU-SILC 2011. World Inequality Database on Education (WIDE), June 2019.</t>
        </r>
      </text>
    </comment>
    <comment ref="F70" authorId="0" shapeId="0" xr:uid="{00000000-0006-0000-0900-00008D000000}">
      <text>
        <r>
          <rPr>
            <sz val="10"/>
            <color rgb="FF333333"/>
            <rFont val="Calibri"/>
            <family val="2"/>
          </rPr>
          <t>SOURCE: United Kingdom of Great Britain and Northern Ireland EU-SILC 2013. World Inequality Database on Education (WIDE), June 2019.</t>
        </r>
      </text>
    </comment>
    <comment ref="G70" authorId="0" shapeId="0" xr:uid="{00000000-0006-0000-0900-00008E000000}">
      <text>
        <r>
          <rPr>
            <sz val="10"/>
            <color rgb="FF333333"/>
            <rFont val="Calibri"/>
            <family val="2"/>
          </rPr>
          <t>SOURCE: United Kingdom of Great Britain and Northern Ireland EU-SILC 2014. World Inequality Database on Education (WIDE), June 2019.</t>
        </r>
      </text>
    </comment>
    <comment ref="C71" authorId="0" shapeId="0" xr:uid="{00000000-0006-0000-0900-00008F000000}">
      <text>
        <r>
          <rPr>
            <sz val="10"/>
            <color rgb="FF333333"/>
            <rFont val="Calibri"/>
            <family val="2"/>
          </rPr>
          <t>SOURCE: United States of America American Community Survey 2010. IPUMS-International, U.S. Census Bureau.</t>
        </r>
      </text>
    </comment>
    <comment ref="F71" authorId="0" shapeId="0" xr:uid="{00000000-0006-0000-0900-000090000000}">
      <text>
        <r>
          <rPr>
            <sz val="10"/>
            <color rgb="FF333333"/>
            <rFont val="Calibri"/>
            <family val="2"/>
          </rPr>
          <t>SOURCE: United States of America CPS-ASEC 2013. World Inequality Database on Education (WIDE), June 2019.</t>
        </r>
      </text>
    </comment>
    <comment ref="H71" authorId="0" shapeId="0" xr:uid="{00000000-0006-0000-0900-000091000000}">
      <text>
        <r>
          <rPr>
            <sz val="10"/>
            <color rgb="FF333333"/>
            <rFont val="Calibri"/>
            <family val="2"/>
          </rPr>
          <t>SOURCE: United States of America American Community Survey 2015. IPUMS-USA, University of Minnesota. The survey collected data on school attendance and educational attainment for age 3 and above.</t>
        </r>
      </text>
    </comment>
    <comment ref="I71" authorId="0" shapeId="0" xr:uid="{00000000-0006-0000-0900-000092000000}">
      <text>
        <r>
          <rPr>
            <sz val="10"/>
            <color rgb="FF333333"/>
            <rFont val="Calibri"/>
            <family val="2"/>
          </rPr>
          <t>SOURCE: United States of America American Community Survey 2016. IPUMS-USA, University of Minnesota. The survey collected data on school attendance and educational attainment for age 3 and above.</t>
        </r>
      </text>
    </comment>
    <comment ref="J71" authorId="0" shapeId="0" xr:uid="{00000000-0006-0000-0900-000093000000}">
      <text>
        <r>
          <rPr>
            <sz val="10"/>
            <color rgb="FF333333"/>
            <rFont val="Calibri"/>
            <family val="2"/>
          </rPr>
          <t>SOURCE: United States of America American Community Survey 2017. IPUMS-USA, University of Minnesota. The survey collected data on school attendance and educational attainment for age 3 and above.</t>
        </r>
      </text>
    </comment>
    <comment ref="C72" authorId="0" shapeId="0" xr:uid="{00000000-0006-0000-0900-000094000000}">
      <text>
        <r>
          <rPr>
            <sz val="10"/>
            <color rgb="FF333333"/>
            <rFont val="Calibri"/>
            <family val="2"/>
          </rPr>
          <t>SOURCE: Argentina Households and Dwellings Census 2010. IPUMS-International, National Institute of Statistics and Censuses, National Population.</t>
        </r>
      </text>
    </comment>
    <comment ref="E73" authorId="0" shapeId="0" xr:uid="{00000000-0006-0000-0900-000095000000}">
      <text>
        <r>
          <rPr>
            <sz val="10"/>
            <color rgb="FF333333"/>
            <rFont val="Calibri"/>
            <family val="2"/>
          </rPr>
          <t>SOURCE: Barbados MICS 2011-2012. The survey collected data on school attendance for age 4-24 and educational attainment for age 4 and above.</t>
        </r>
      </text>
    </comment>
    <comment ref="D74" authorId="0" shapeId="0" xr:uid="{00000000-0006-0000-0900-000096000000}">
      <text>
        <r>
          <rPr>
            <sz val="10"/>
            <color rgb="FF333333"/>
            <rFont val="Calibri"/>
            <family val="2"/>
          </rPr>
          <t>SOURCE: Belize MICS 2011. World Inequality Database on Education (WIDE), June 2019.</t>
        </r>
      </text>
    </comment>
    <comment ref="I74" authorId="0" shapeId="0" xr:uid="{00000000-0006-0000-0900-000097000000}">
      <text>
        <r>
          <rPr>
            <sz val="10"/>
            <color rgb="FF333333"/>
            <rFont val="Calibri"/>
            <family val="2"/>
          </rPr>
          <t>SOURCE: Belize MICS 2015-16. The survey collected data on school attendance for age 5-24 and educational attainment for age 5 and above.</t>
        </r>
      </text>
    </comment>
    <comment ref="D75" authorId="0" shapeId="0" xr:uid="{00000000-0006-0000-0900-000098000000}">
      <text>
        <r>
          <rPr>
            <sz val="10"/>
            <color rgb="FF333333"/>
            <rFont val="Calibri"/>
            <family val="2"/>
          </rPr>
          <t>SOURCE: Bolivia Encuesta Continua de Hogares (ECH) 2011. ECLAC calculations based on household survey data bank.</t>
        </r>
      </text>
    </comment>
    <comment ref="E75" authorId="0" shapeId="0" xr:uid="{00000000-0006-0000-0900-000099000000}">
      <text>
        <r>
          <rPr>
            <sz val="10"/>
            <color rgb="FF333333"/>
            <rFont val="Calibri"/>
            <family val="2"/>
          </rPr>
          <t>SOURCE: Bolivia Encuesta Continua de Hogares (ECH) 2012. ECLAC calculations based on household survey data bank.</t>
        </r>
      </text>
    </comment>
    <comment ref="F75" authorId="0" shapeId="0" xr:uid="{00000000-0006-0000-0900-00009A000000}">
      <text>
        <r>
          <rPr>
            <sz val="10"/>
            <color rgb="FF333333"/>
            <rFont val="Calibri"/>
            <family val="2"/>
          </rPr>
          <t>SOURCE: Bolivia Encuesta Continua de Hogares (ECH) 2013. ECLAC calculations based on household survey data bank.</t>
        </r>
      </text>
    </comment>
    <comment ref="G75" authorId="0" shapeId="0" xr:uid="{00000000-0006-0000-0900-00009B000000}">
      <text>
        <r>
          <rPr>
            <sz val="10"/>
            <color rgb="FF333333"/>
            <rFont val="Calibri"/>
            <family val="2"/>
          </rPr>
          <t>SOURCE: Bolivia Encuesta Continua de Hogares (ECH) 2014. ECLAC calculations based on household survey data bank.</t>
        </r>
      </text>
    </comment>
    <comment ref="H75" authorId="0" shapeId="0" xr:uid="{00000000-0006-0000-0900-00009C000000}">
      <text>
        <r>
          <rPr>
            <sz val="10"/>
            <color rgb="FF333333"/>
            <rFont val="Calibri"/>
            <family val="2"/>
          </rPr>
          <t>SOURCE: Bolivia Encuesta Continua de Hogares (ECH) 2015. ECLAC calculations based on household survey data bank.</t>
        </r>
      </text>
    </comment>
    <comment ref="I75" authorId="0" shapeId="0" xr:uid="{00000000-0006-0000-0900-00009D000000}">
      <text>
        <r>
          <rPr>
            <sz val="10"/>
            <color rgb="FF333333"/>
            <rFont val="Calibri"/>
            <family val="2"/>
          </rPr>
          <t>SOURCE: Bolivia Encuesta Continua de Hogares (ECH) 2016. ECLAC calculations based on household survey data bank.</t>
        </r>
      </text>
    </comment>
    <comment ref="J75" authorId="0" shapeId="0" xr:uid="{00000000-0006-0000-0900-00009E000000}">
      <text>
        <r>
          <rPr>
            <sz val="10"/>
            <color rgb="FF333333"/>
            <rFont val="Calibri"/>
            <family val="2"/>
          </rPr>
          <t>SOURCE: Bolivia Encuesta Continua de Hogares (ECH) 2017. ECLAC calculations based on household survey data bank.</t>
        </r>
      </text>
    </comment>
    <comment ref="K75" authorId="0" shapeId="0" xr:uid="{00000000-0006-0000-0900-00009F000000}">
      <text>
        <r>
          <rPr>
            <sz val="10"/>
            <color rgb="FF333333"/>
            <rFont val="Calibri"/>
            <family val="2"/>
          </rPr>
          <t>SOURCE: Bolivia Encuesta Continua de Hogares (ECH) 2018. ECLAC calculations based on household survey data bank.</t>
        </r>
      </text>
    </comment>
    <comment ref="D76" authorId="0" shapeId="0" xr:uid="{00000000-0006-0000-0900-0000A0000000}">
      <text>
        <r>
          <rPr>
            <sz val="10"/>
            <color rgb="FF333333"/>
            <rFont val="Calibri"/>
            <family val="2"/>
          </rPr>
          <t>SOURCE: Brazil Pesquisa por Amostra de Domicilios (PNAD) 2011. ECLAC calculations based on household survey data bank.</t>
        </r>
      </text>
    </comment>
    <comment ref="E76" authorId="0" shapeId="0" xr:uid="{00000000-0006-0000-0900-0000A1000000}">
      <text>
        <r>
          <rPr>
            <sz val="10"/>
            <color rgb="FF333333"/>
            <rFont val="Calibri"/>
            <family val="2"/>
          </rPr>
          <t>SOURCE: Brazil Pesquisa por Amostra de Domicilios (PNAD) 2012. ECLAC calculations based on household survey data bank.</t>
        </r>
      </text>
    </comment>
    <comment ref="F76" authorId="0" shapeId="0" xr:uid="{00000000-0006-0000-0900-0000A2000000}">
      <text>
        <r>
          <rPr>
            <sz val="10"/>
            <color rgb="FF333333"/>
            <rFont val="Calibri"/>
            <family val="2"/>
          </rPr>
          <t>SOURCE: Brazil Pesquisa por Amostra de Domicilios (PNAD) 2013. ECLAC calculations based on household survey data bank.</t>
        </r>
      </text>
    </comment>
    <comment ref="G76" authorId="0" shapeId="0" xr:uid="{00000000-0006-0000-0900-0000A3000000}">
      <text>
        <r>
          <rPr>
            <sz val="10"/>
            <color rgb="FF333333"/>
            <rFont val="Calibri"/>
            <family val="2"/>
          </rPr>
          <t>SOURCE: Brazil Pesquisa por Amostra de Domicilios (PNAD) 2014. ECLAC calculations based on household survey data bank.</t>
        </r>
      </text>
    </comment>
    <comment ref="H76" authorId="0" shapeId="0" xr:uid="{00000000-0006-0000-0900-0000A4000000}">
      <text>
        <r>
          <rPr>
            <sz val="10"/>
            <color rgb="FF333333"/>
            <rFont val="Calibri"/>
            <family val="2"/>
          </rPr>
          <t>SOURCE: Brazil Pesquisa por Amostra de Domicilios (PNAD) 2015. ECLAC calculations based on household survey data bank.</t>
        </r>
      </text>
    </comment>
    <comment ref="I76" authorId="0" shapeId="0" xr:uid="{00000000-0006-0000-0900-0000A5000000}">
      <text>
        <r>
          <rPr>
            <sz val="10"/>
            <color rgb="FF333333"/>
            <rFont val="Calibri"/>
            <family val="2"/>
          </rPr>
          <t>SOURCE: Brazil Pesquisa por Amostra de Domicilios Continua (PNAD) Continua 2016. ECLAC calculations based on household survey data bank.</t>
        </r>
      </text>
    </comment>
    <comment ref="J76" authorId="0" shapeId="0" xr:uid="{00000000-0006-0000-0900-0000A6000000}">
      <text>
        <r>
          <rPr>
            <sz val="10"/>
            <color rgb="FF333333"/>
            <rFont val="Calibri"/>
            <family val="2"/>
          </rPr>
          <t>SOURCE: Brazil Pesquisa por Amostra de Domicilios Continua (PNAD) Continua 2017. ECLAC calculations based on household survey data bank.</t>
        </r>
      </text>
    </comment>
    <comment ref="K76" authorId="0" shapeId="0" xr:uid="{00000000-0006-0000-0900-0000A7000000}">
      <text>
        <r>
          <rPr>
            <sz val="10"/>
            <color rgb="FF333333"/>
            <rFont val="Calibri"/>
            <family val="2"/>
          </rPr>
          <t>SOURCE: Brazil Pesquisa por Amostra de Domicilios Continua (PNAD) Continua 2018. ECLAC calculations based on household survey data bank.</t>
        </r>
      </text>
    </comment>
    <comment ref="D77" authorId="0" shapeId="0" xr:uid="{00000000-0006-0000-0900-0000A8000000}">
      <text>
        <r>
          <rPr>
            <sz val="10"/>
            <color rgb="FF333333"/>
            <rFont val="Calibri"/>
            <family val="2"/>
          </rPr>
          <t>SOURCE: Chile Encuesta de Caracterizacion Socioeconomica Nacional (CASEN) 2011. ECLAC calculations based on household survey data bank.</t>
        </r>
      </text>
    </comment>
    <comment ref="F77" authorId="0" shapeId="0" xr:uid="{00000000-0006-0000-0900-0000A9000000}">
      <text>
        <r>
          <rPr>
            <sz val="10"/>
            <color rgb="FF333333"/>
            <rFont val="Calibri"/>
            <family val="2"/>
          </rPr>
          <t>SOURCE: Chile Encuesta de Caracterizacion Socioeconomica Nacional (CASEN) 2013. ECLAC calculations based on household survey data bank.</t>
        </r>
      </text>
    </comment>
    <comment ref="H77" authorId="0" shapeId="0" xr:uid="{00000000-0006-0000-0900-0000AA000000}">
      <text>
        <r>
          <rPr>
            <sz val="10"/>
            <color rgb="FF333333"/>
            <rFont val="Calibri"/>
            <family val="2"/>
          </rPr>
          <t>SOURCE: Chile Encuesta de Caracterizacion Socioeconomica Nacional (CASEN) 2015. ECLAC calculations based on household survey data bank.</t>
        </r>
      </text>
    </comment>
    <comment ref="J77" authorId="0" shapeId="0" xr:uid="{00000000-0006-0000-0900-0000AB000000}">
      <text>
        <r>
          <rPr>
            <sz val="10"/>
            <color rgb="FF333333"/>
            <rFont val="Calibri"/>
            <family val="2"/>
          </rPr>
          <t>SOURCE: Chile Encuesta de Caracterizacion Socioeconomica Nacional (CASEN) 2017. ECLAC calculations based on household survey data bank.</t>
        </r>
      </text>
    </comment>
    <comment ref="C78" authorId="0" shapeId="0" xr:uid="{00000000-0006-0000-0900-0000AC000000}">
      <text>
        <r>
          <rPr>
            <sz val="10"/>
            <color rgb="FF333333"/>
            <rFont val="Calibri"/>
            <family val="2"/>
          </rPr>
          <t>SOURCE: Colombia DHS 2009-10. The survey collected data on school attendance for age 5-24 and educational attainment for age 5 and above.</t>
        </r>
      </text>
    </comment>
    <comment ref="D78" authorId="0" shapeId="0" xr:uid="{00000000-0006-0000-0900-0000AD000000}">
      <text>
        <r>
          <rPr>
            <sz val="10"/>
            <color rgb="FF333333"/>
            <rFont val="Calibri"/>
            <family val="2"/>
          </rPr>
          <t>SOURCE: Colombia Gran Encuesta Integrada de Hogares 2011. ECLAC calculations based on household survey data bank.</t>
        </r>
      </text>
    </comment>
    <comment ref="E78" authorId="0" shapeId="0" xr:uid="{00000000-0006-0000-0900-0000AE000000}">
      <text>
        <r>
          <rPr>
            <sz val="10"/>
            <color rgb="FF333333"/>
            <rFont val="Calibri"/>
            <family val="2"/>
          </rPr>
          <t>SOURCE: Colombia Gran Encuesta Integrada de Hogares 2012. ECLAC calculations based on household survey data bank.</t>
        </r>
      </text>
    </comment>
    <comment ref="F78" authorId="0" shapeId="0" xr:uid="{00000000-0006-0000-0900-0000AF000000}">
      <text>
        <r>
          <rPr>
            <sz val="10"/>
            <color rgb="FF333333"/>
            <rFont val="Calibri"/>
            <family val="2"/>
          </rPr>
          <t>SOURCE: Colombia Gran Encuesta Integrada de Hogares 2013. ECLAC calculations based on household survey data bank.</t>
        </r>
      </text>
    </comment>
    <comment ref="G78" authorId="0" shapeId="0" xr:uid="{00000000-0006-0000-0900-0000B0000000}">
      <text>
        <r>
          <rPr>
            <sz val="10"/>
            <color rgb="FF333333"/>
            <rFont val="Calibri"/>
            <family val="2"/>
          </rPr>
          <t>SOURCE: Colombia Gran Encuesta Integrada de Hogares 2014. ECLAC calculations based on household survey data bank.</t>
        </r>
      </text>
    </comment>
    <comment ref="H78" authorId="0" shapeId="0" xr:uid="{00000000-0006-0000-0900-0000B1000000}">
      <text>
        <r>
          <rPr>
            <sz val="10"/>
            <color rgb="FF333333"/>
            <rFont val="Calibri"/>
            <family val="2"/>
          </rPr>
          <t>SOURCE: Colombia DHS 2015. The survey collected data on school attendance for age 5-24 and educational attainment for age 5 and above.</t>
        </r>
      </text>
    </comment>
    <comment ref="I78" authorId="0" shapeId="0" xr:uid="{00000000-0006-0000-0900-0000B2000000}">
      <text>
        <r>
          <rPr>
            <sz val="10"/>
            <color rgb="FF333333"/>
            <rFont val="Calibri"/>
            <family val="2"/>
          </rPr>
          <t>SOURCE: Colombia Gran Encuesta Integrada de Hogares 2016. ECLAC calculations based on household survey data bank.</t>
        </r>
      </text>
    </comment>
    <comment ref="J78" authorId="0" shapeId="0" xr:uid="{00000000-0006-0000-0900-0000B3000000}">
      <text>
        <r>
          <rPr>
            <sz val="10"/>
            <color rgb="FF333333"/>
            <rFont val="Calibri"/>
            <family val="2"/>
          </rPr>
          <t>SOURCE: Colombia Gran Encuesta Integrada de Hogares 2017. ECLAC calculations based on household survey data bank.</t>
        </r>
      </text>
    </comment>
    <comment ref="K78" authorId="0" shapeId="0" xr:uid="{00000000-0006-0000-0900-0000B4000000}">
      <text>
        <r>
          <rPr>
            <sz val="10"/>
            <color rgb="FF333333"/>
            <rFont val="Calibri"/>
            <family val="2"/>
          </rPr>
          <t>SOURCE: Colombia Gran Encuesta Integrada de Hogares 2018. ECLAC calculations based on household survey data bank.</t>
        </r>
      </text>
    </comment>
    <comment ref="C79" authorId="0" shapeId="0" xr:uid="{00000000-0006-0000-0900-0000B5000000}">
      <text>
        <r>
          <rPr>
            <sz val="10"/>
            <color rgb="FF333333"/>
            <rFont val="Calibri"/>
            <family val="2"/>
          </rPr>
          <t>SOURCE: Costa Rica Encuesta Nacional de Hogares (ENAHO) 2010. ECLAC calculations based on household survey data bank.</t>
        </r>
      </text>
    </comment>
    <comment ref="D79" authorId="0" shapeId="0" xr:uid="{00000000-0006-0000-0900-0000B6000000}">
      <text>
        <r>
          <rPr>
            <sz val="10"/>
            <color rgb="FF333333"/>
            <rFont val="Calibri"/>
            <family val="2"/>
          </rPr>
          <t>SOURCE: Costa Rica MICS 2011. The survey collected data on school attendance for age 5-24 and educational attainment for age 5 and above.</t>
        </r>
      </text>
    </comment>
    <comment ref="E79" authorId="0" shapeId="0" xr:uid="{00000000-0006-0000-0900-0000B7000000}">
      <text>
        <r>
          <rPr>
            <sz val="10"/>
            <color rgb="FF333333"/>
            <rFont val="Calibri"/>
            <family val="2"/>
          </rPr>
          <t>SOURCE: Costa Rica Encuesta Nacional de Hogares (ENAHO) 2012. ECLAC calculations based on household survey data bank.</t>
        </r>
      </text>
    </comment>
    <comment ref="F79" authorId="0" shapeId="0" xr:uid="{00000000-0006-0000-0900-0000B8000000}">
      <text>
        <r>
          <rPr>
            <sz val="10"/>
            <color rgb="FF333333"/>
            <rFont val="Calibri"/>
            <family val="2"/>
          </rPr>
          <t>SOURCE: Costa Rica Encuesta Nacional de Hogares (ENAHO) 2013. ECLAC calculations based on household survey data bank.</t>
        </r>
      </text>
    </comment>
    <comment ref="G79" authorId="0" shapeId="0" xr:uid="{00000000-0006-0000-0900-0000B9000000}">
      <text>
        <r>
          <rPr>
            <sz val="10"/>
            <color rgb="FF333333"/>
            <rFont val="Calibri"/>
            <family val="2"/>
          </rPr>
          <t>SOURCE: Costa Rica Encuesta Nacional de Hogares (ENAHO) 2014. ECLAC calculations based on household survey data bank.</t>
        </r>
      </text>
    </comment>
    <comment ref="H79" authorId="0" shapeId="0" xr:uid="{00000000-0006-0000-0900-0000BA000000}">
      <text>
        <r>
          <rPr>
            <sz val="10"/>
            <color rgb="FF333333"/>
            <rFont val="Calibri"/>
            <family val="2"/>
          </rPr>
          <t>SOURCE: Costa Rica Encuesta Nacional de Hogares (ENAHO) 2015. ECLAC calculations based on household survey data bank.</t>
        </r>
      </text>
    </comment>
    <comment ref="I79" authorId="0" shapeId="0" xr:uid="{00000000-0006-0000-0900-0000BB000000}">
      <text>
        <r>
          <rPr>
            <sz val="10"/>
            <color rgb="FF333333"/>
            <rFont val="Calibri"/>
            <family val="2"/>
          </rPr>
          <t>SOURCE: Costa Rica Encuesta Nacional de Hogares (ENAHO) 2016. ECLAC calculations based on household survey data bank.</t>
        </r>
      </text>
    </comment>
    <comment ref="J79" authorId="0" shapeId="0" xr:uid="{00000000-0006-0000-0900-0000BC000000}">
      <text>
        <r>
          <rPr>
            <sz val="10"/>
            <color rgb="FF333333"/>
            <rFont val="Calibri"/>
            <family val="2"/>
          </rPr>
          <t>SOURCE: Costa Rica Encuesta Nacional de Hogares (ENAHO) 2017. ECLAC calculations based on household survey data bank.</t>
        </r>
      </text>
    </comment>
    <comment ref="K79" authorId="0" shapeId="0" xr:uid="{00000000-0006-0000-0900-0000BD000000}">
      <text>
        <r>
          <rPr>
            <sz val="10"/>
            <color rgb="FF333333"/>
            <rFont val="Calibri"/>
            <family val="2"/>
          </rPr>
          <t>SOURCE: Costa Rica Encuesta Nacional de Hogares (ENAHO) 2018. ECLAC calculations based on household survey data bank.</t>
        </r>
      </text>
    </comment>
    <comment ref="C80" authorId="0" shapeId="0" xr:uid="{00000000-0006-0000-0900-0000BE000000}">
      <text>
        <r>
          <rPr>
            <sz val="10"/>
            <color rgb="FF333333"/>
            <rFont val="Calibri"/>
            <family val="2"/>
          </rPr>
          <t>SOURCE: Cuba MICS 2010. World Inequality Database on Education (WIDE), June 2019.</t>
        </r>
      </text>
    </comment>
    <comment ref="G80" authorId="0" shapeId="0" xr:uid="{00000000-0006-0000-0900-0000BF000000}">
      <text>
        <r>
          <rPr>
            <sz val="10"/>
            <color rgb="FF333333"/>
            <rFont val="Calibri"/>
            <family val="2"/>
          </rPr>
          <t>SOURCE: Cuba MICS 2014. The survey collected data on educational attainment for age 5 and above.</t>
        </r>
      </text>
    </comment>
    <comment ref="C81" authorId="0" shapeId="0" xr:uid="{00000000-0006-0000-0900-0000C0000000}">
      <text>
        <r>
          <rPr>
            <sz val="10"/>
            <color rgb="FF333333"/>
            <rFont val="Calibri"/>
            <family val="2"/>
          </rPr>
          <t>SOURCE: Dominican Republic Encuesta de Fuerza de Trabajo (EFT) 2010. ECLAC calculations based on household survey data bank.</t>
        </r>
      </text>
    </comment>
    <comment ref="D81" authorId="0" shapeId="0" xr:uid="{00000000-0006-0000-0900-0000C1000000}">
      <text>
        <r>
          <rPr>
            <sz val="10"/>
            <color rgb="FF333333"/>
            <rFont val="Calibri"/>
            <family val="2"/>
          </rPr>
          <t>SOURCE: Dominican Republic Encuesta de Fuerza de Trabajo (EFT) 2011. ECLAC calculations based on household survey data bank.</t>
        </r>
      </text>
    </comment>
    <comment ref="E81" authorId="0" shapeId="0" xr:uid="{00000000-0006-0000-0900-0000C2000000}">
      <text>
        <r>
          <rPr>
            <sz val="10"/>
            <color rgb="FF333333"/>
            <rFont val="Calibri"/>
            <family val="2"/>
          </rPr>
          <t>SOURCE: Dominican Republic Encuesta de Fuerza de Trabajo (EFT) 2012. ECLAC calculations based on household survey data bank.</t>
        </r>
      </text>
    </comment>
    <comment ref="F81" authorId="0" shapeId="0" xr:uid="{00000000-0006-0000-0900-0000C3000000}">
      <text>
        <r>
          <rPr>
            <sz val="10"/>
            <color rgb="FF333333"/>
            <rFont val="Calibri"/>
            <family val="2"/>
          </rPr>
          <t>SOURCE: Dominican Republic DHS 2013. The survey collected data on school attendance for age 5-34 and educational attainment for age 5 and above.</t>
        </r>
      </text>
    </comment>
    <comment ref="G81" authorId="0" shapeId="0" xr:uid="{00000000-0006-0000-0900-0000C4000000}">
      <text>
        <r>
          <rPr>
            <sz val="10"/>
            <color rgb="FF333333"/>
            <rFont val="Calibri"/>
            <family val="2"/>
          </rPr>
          <t>SOURCE: Dominican Republic MICS 2013-14. The survey collected data on school attendance for age 5-25 and educational attainment for age 5 and above.</t>
        </r>
      </text>
    </comment>
    <comment ref="H81" authorId="0" shapeId="0" xr:uid="{00000000-0006-0000-0900-0000C5000000}">
      <text>
        <r>
          <rPr>
            <sz val="10"/>
            <color rgb="FF333333"/>
            <rFont val="Calibri"/>
            <family val="2"/>
          </rPr>
          <t>SOURCE: Dominican Republic Encuesta de Fuerza de Trabajo (EFT) 2015. ECLAC calculations based on household survey data bank.</t>
        </r>
      </text>
    </comment>
    <comment ref="I81" authorId="0" shapeId="0" xr:uid="{00000000-0006-0000-0900-0000C6000000}">
      <text>
        <r>
          <rPr>
            <sz val="10"/>
            <color rgb="FF333333"/>
            <rFont val="Calibri"/>
            <family val="2"/>
          </rPr>
          <t>SOURCE: Dominican Republic Encuesta Nacional Continua de Fuerza de Trabajo - ENCFT 2016. ECLAC calculations based on household survey data bank.</t>
        </r>
      </text>
    </comment>
    <comment ref="J81" authorId="0" shapeId="0" xr:uid="{00000000-0006-0000-0900-0000C7000000}">
      <text>
        <r>
          <rPr>
            <sz val="10"/>
            <color rgb="FF333333"/>
            <rFont val="Calibri"/>
            <family val="2"/>
          </rPr>
          <t>SOURCE: Dominican Republic Encuesta Nacional Continua de Fuerza de Trabajo - ENCFT 2017. ECLAC calculations based on household survey data bank.</t>
        </r>
      </text>
    </comment>
    <comment ref="K81" authorId="0" shapeId="0" xr:uid="{00000000-0006-0000-0900-0000C8000000}">
      <text>
        <r>
          <rPr>
            <sz val="10"/>
            <color rgb="FF333333"/>
            <rFont val="Calibri"/>
            <family val="2"/>
          </rPr>
          <t>SOURCE: Dominican Republic Encuesta Nacional Continua de Fuerza de Trabajo - ENCFT 2018. ECLAC calculations based on household survey data bank.</t>
        </r>
      </text>
    </comment>
    <comment ref="C82" authorId="0" shapeId="0" xr:uid="{00000000-0006-0000-0900-0000C9000000}">
      <text>
        <r>
          <rPr>
            <sz val="10"/>
            <color rgb="FF333333"/>
            <rFont val="Calibri"/>
            <family val="2"/>
          </rPr>
          <t>SOURCE: Ecuador Encuesta de Empleo, Subempleo y Desempleo en el Área Urbana y Rural 2010. ECLAC calculations based on household survey data bank.</t>
        </r>
      </text>
    </comment>
    <comment ref="D82" authorId="0" shapeId="0" xr:uid="{00000000-0006-0000-0900-0000CA000000}">
      <text>
        <r>
          <rPr>
            <sz val="10"/>
            <color rgb="FF333333"/>
            <rFont val="Calibri"/>
            <family val="2"/>
          </rPr>
          <t>SOURCE: Ecuador Encuesta de Empleo, Subempleo y Desempleo en el Área Urbana y Rural 2011. ECLAC calculations based on household survey data bank.</t>
        </r>
      </text>
    </comment>
    <comment ref="E82" authorId="0" shapeId="0" xr:uid="{00000000-0006-0000-0900-0000CB000000}">
      <text>
        <r>
          <rPr>
            <sz val="10"/>
            <color rgb="FF333333"/>
            <rFont val="Calibri"/>
            <family val="2"/>
          </rPr>
          <t>SOURCE: Ecuador Encuesta de Empleo, Subempleo y Desempleo en el Área Urbana y Rural 2012. ECLAC calculations based on household survey data bank.</t>
        </r>
      </text>
    </comment>
    <comment ref="F82" authorId="0" shapeId="0" xr:uid="{00000000-0006-0000-0900-0000CC000000}">
      <text>
        <r>
          <rPr>
            <sz val="10"/>
            <color rgb="FF333333"/>
            <rFont val="Calibri"/>
            <family val="2"/>
          </rPr>
          <t>SOURCE: Ecuador Encuesta de Empleo, Subempleo y Desempleo en el Área Urbana y Rural 2013. ECLAC calculations based on household survey data bank.</t>
        </r>
      </text>
    </comment>
    <comment ref="G82" authorId="0" shapeId="0" xr:uid="{00000000-0006-0000-0900-0000CD000000}">
      <text>
        <r>
          <rPr>
            <sz val="10"/>
            <color rgb="FF333333"/>
            <rFont val="Calibri"/>
            <family val="2"/>
          </rPr>
          <t>SOURCE: Ecuador Encuesta de Empleo, Subempleo y Desempleo en el Área Urbana y Rural 2014. ECLAC calculations based on household survey data bank.</t>
        </r>
      </text>
    </comment>
    <comment ref="H82" authorId="0" shapeId="0" xr:uid="{00000000-0006-0000-0900-0000CE000000}">
      <text>
        <r>
          <rPr>
            <sz val="10"/>
            <color rgb="FF333333"/>
            <rFont val="Calibri"/>
            <family val="2"/>
          </rPr>
          <t>SOURCE: Ecuador Encuesta de Empleo, Subempleo y Desempleo en el Área Urbana y Rural 2015. ECLAC calculations based on household survey data bank.</t>
        </r>
      </text>
    </comment>
    <comment ref="I82" authorId="0" shapeId="0" xr:uid="{00000000-0006-0000-0900-0000CF000000}">
      <text>
        <r>
          <rPr>
            <sz val="10"/>
            <color rgb="FF333333"/>
            <rFont val="Calibri"/>
            <family val="2"/>
          </rPr>
          <t>SOURCE: Ecuador Encuesta de Empleo, Subempleo y Desempleo en el Área Urbana y Rural 2016. ECLAC calculations based on household survey data bank.</t>
        </r>
      </text>
    </comment>
    <comment ref="J82" authorId="0" shapeId="0" xr:uid="{00000000-0006-0000-0900-0000D0000000}">
      <text>
        <r>
          <rPr>
            <sz val="10"/>
            <color rgb="FF333333"/>
            <rFont val="Calibri"/>
            <family val="2"/>
          </rPr>
          <t>SOURCE: Ecuador Encuesta de Empleo, Subempleo y Desempleo en el Área Urbana y Rural 2017. ECLAC calculations based on household survey data bank.</t>
        </r>
      </text>
    </comment>
    <comment ref="K82" authorId="0" shapeId="0" xr:uid="{00000000-0006-0000-0900-0000D1000000}">
      <text>
        <r>
          <rPr>
            <sz val="10"/>
            <color rgb="FF333333"/>
            <rFont val="Calibri"/>
            <family val="2"/>
          </rPr>
          <t>SOURCE: Ecuador Encuesta de Empleo, Subempleo y Desempleo en el Área Urbana y Rural 2018. ECLAC calculations based on household survey data bank.</t>
        </r>
      </text>
    </comment>
    <comment ref="C83" authorId="0" shapeId="0" xr:uid="{00000000-0006-0000-0900-0000D2000000}">
      <text>
        <r>
          <rPr>
            <sz val="10"/>
            <color rgb="FF333333"/>
            <rFont val="Calibri"/>
            <family val="2"/>
          </rPr>
          <t>SOURCE: El Salvador Encuesta de Hogares de Propositos Multiples 2010. ECLAC calculations based on household survey data bank.</t>
        </r>
      </text>
    </comment>
    <comment ref="E83" authorId="0" shapeId="0" xr:uid="{00000000-0006-0000-0900-0000D3000000}">
      <text>
        <r>
          <rPr>
            <sz val="10"/>
            <color rgb="FF333333"/>
            <rFont val="Calibri"/>
            <family val="2"/>
          </rPr>
          <t>SOURCE: El Salvador Encuesta de Hogares de Propositos Multiples 2012. ECLAC calculations based on household survey data bank.</t>
        </r>
      </text>
    </comment>
    <comment ref="F83" authorId="0" shapeId="0" xr:uid="{00000000-0006-0000-0900-0000D4000000}">
      <text>
        <r>
          <rPr>
            <sz val="10"/>
            <color rgb="FF333333"/>
            <rFont val="Calibri"/>
            <family val="2"/>
          </rPr>
          <t>SOURCE: El Salvador Encuesta de Hogares de Propositos Multiples 2013. ECLAC calculations based on household survey data bank.</t>
        </r>
      </text>
    </comment>
    <comment ref="G83" authorId="0" shapeId="0" xr:uid="{00000000-0006-0000-0900-0000D5000000}">
      <text>
        <r>
          <rPr>
            <sz val="10"/>
            <color rgb="FF333333"/>
            <rFont val="Calibri"/>
            <family val="2"/>
          </rPr>
          <t>SOURCE: El Salvador Encuesta de Hogares de Propositos Multiples 2014. ECLAC calculations based on household survey data bank.</t>
        </r>
      </text>
    </comment>
    <comment ref="H83" authorId="0" shapeId="0" xr:uid="{00000000-0006-0000-0900-0000D6000000}">
      <text>
        <r>
          <rPr>
            <sz val="10"/>
            <color rgb="FF333333"/>
            <rFont val="Calibri"/>
            <family val="2"/>
          </rPr>
          <t>SOURCE: El Salvador Encuesta de Hogares de Propositos Multiples 2015. ECLAC calculations based on household survey data bank.</t>
        </r>
      </text>
    </comment>
    <comment ref="I83" authorId="0" shapeId="0" xr:uid="{00000000-0006-0000-0900-0000D7000000}">
      <text>
        <r>
          <rPr>
            <sz val="10"/>
            <color rgb="FF333333"/>
            <rFont val="Calibri"/>
            <family val="2"/>
          </rPr>
          <t>SOURCE: El Salvador Encuesta de Hogares de Propositos Multiples 2016. ECLAC calculations based on household survey data bank.</t>
        </r>
      </text>
    </comment>
    <comment ref="J83" authorId="0" shapeId="0" xr:uid="{00000000-0006-0000-0900-0000D8000000}">
      <text>
        <r>
          <rPr>
            <sz val="10"/>
            <color rgb="FF333333"/>
            <rFont val="Calibri"/>
            <family val="2"/>
          </rPr>
          <t>SOURCE: El Salvador Encuesta de Hogares de Propositos Multiples 2017. ECLAC calculations based on household survey data bank.</t>
        </r>
      </text>
    </comment>
    <comment ref="K83" authorId="0" shapeId="0" xr:uid="{00000000-0006-0000-0900-0000D9000000}">
      <text>
        <r>
          <rPr>
            <sz val="10"/>
            <color rgb="FF333333"/>
            <rFont val="Calibri"/>
            <family val="2"/>
          </rPr>
          <t>SOURCE: El Salvador Encuesta de Hogares de Propositos Multiples 2018. ECLAC calculations based on household survey data bank.</t>
        </r>
      </text>
    </comment>
    <comment ref="D84" authorId="0" shapeId="0" xr:uid="{00000000-0006-0000-0900-0000DA000000}">
      <text>
        <r>
          <rPr>
            <sz val="10"/>
            <color rgb="FF333333"/>
            <rFont val="Calibri"/>
            <family val="2"/>
          </rPr>
          <t>SOURCE: Guatemala ENCOVI 2011. World Inequality Database on Education (WIDE), June 2019.</t>
        </r>
      </text>
    </comment>
    <comment ref="G84" authorId="0" shapeId="0" xr:uid="{00000000-0006-0000-0900-0000DB000000}">
      <text>
        <r>
          <rPr>
            <sz val="10"/>
            <color rgb="FF333333"/>
            <rFont val="Calibri"/>
            <family val="2"/>
          </rPr>
          <t>SOURCE: Guatemala Encuesta Nacional de Condiciones de Vida (ENCOVI) 2014. ECLAC calculations based on household survey data bank.</t>
        </r>
      </text>
    </comment>
    <comment ref="H84" authorId="0" shapeId="0" xr:uid="{00000000-0006-0000-0900-0000DC000000}">
      <text>
        <r>
          <rPr>
            <sz val="10"/>
            <color rgb="FF333333"/>
            <rFont val="Calibri"/>
            <family val="2"/>
          </rPr>
          <t>SOURCE: Guatemala DHS 2014-15. The survey collected data on school attendance for age 5-24 and educational attainment for age 5 and above.</t>
        </r>
      </text>
    </comment>
    <comment ref="G85" authorId="0" shapeId="0" xr:uid="{00000000-0006-0000-0900-0000DD000000}">
      <text>
        <r>
          <rPr>
            <sz val="10"/>
            <color rgb="FF333333"/>
            <rFont val="Calibri"/>
            <family val="2"/>
          </rPr>
          <t>SOURCE: Guyana MICS 2014. The survey collected data on school attendance for age 5-24 and educational attainment for age 5 and above.</t>
        </r>
      </text>
    </comment>
    <comment ref="E86" authorId="0" shapeId="0" xr:uid="{00000000-0006-0000-0900-0000DE000000}">
      <text>
        <r>
          <rPr>
            <sz val="10"/>
            <color rgb="FF333333"/>
            <rFont val="Calibri"/>
            <family val="2"/>
          </rPr>
          <t>SOURCE: Haiti DHS 2012. The survey collected data on school attendance for age 3-24 and educational attainment for age 3 and above.</t>
        </r>
      </text>
    </comment>
    <comment ref="J86" authorId="0" shapeId="0" xr:uid="{00000000-0006-0000-0900-0000DF000000}">
      <text>
        <r>
          <rPr>
            <sz val="10"/>
            <color rgb="FF333333"/>
            <rFont val="Calibri"/>
            <family val="2"/>
          </rPr>
          <t>SOURCE: Haiti DHS 2016-2017. The survey collected data on school attendance for age 3-24 and educational attainment for age 3 and above.</t>
        </r>
      </text>
    </comment>
    <comment ref="C87" authorId="0" shapeId="0" xr:uid="{00000000-0006-0000-0900-0000E0000000}">
      <text>
        <r>
          <rPr>
            <sz val="10"/>
            <color rgb="FF333333"/>
            <rFont val="Calibri"/>
            <family val="2"/>
          </rPr>
          <t>SOURCE: Honduras Encuesta Permanente de Hogares de Propositos Multiples 2010. ECLAC calculations based on household survey data bank.</t>
        </r>
      </text>
    </comment>
    <comment ref="D87" authorId="0" shapeId="0" xr:uid="{00000000-0006-0000-0900-0000E1000000}">
      <text>
        <r>
          <rPr>
            <sz val="10"/>
            <color rgb="FF333333"/>
            <rFont val="Calibri"/>
            <family val="2"/>
          </rPr>
          <t>SOURCE: Honduras DHS 2011-12. The survey collected data on school attendance for age 5-24 and educational attainment for age 5 and above.</t>
        </r>
      </text>
    </comment>
    <comment ref="E87" authorId="0" shapeId="0" xr:uid="{00000000-0006-0000-0900-0000E2000000}">
      <text>
        <r>
          <rPr>
            <sz val="10"/>
            <color rgb="FF333333"/>
            <rFont val="Calibri"/>
            <family val="2"/>
          </rPr>
          <t>SOURCE: Honduras Encuesta Permanente de Hogares de Propositos Multiples 2012. ECLAC calculations based on household survey data bank.</t>
        </r>
      </text>
    </comment>
    <comment ref="F87" authorId="0" shapeId="0" xr:uid="{00000000-0006-0000-0900-0000E3000000}">
      <text>
        <r>
          <rPr>
            <sz val="10"/>
            <color rgb="FF333333"/>
            <rFont val="Calibri"/>
            <family val="2"/>
          </rPr>
          <t>SOURCE: Honduras Encuesta Permanente de Hogares de Propositos Multiples 2013. ECLAC calculations based on household survey data bank.</t>
        </r>
      </text>
    </comment>
    <comment ref="G87" authorId="0" shapeId="0" xr:uid="{00000000-0006-0000-0900-0000E4000000}">
      <text>
        <r>
          <rPr>
            <sz val="10"/>
            <color rgb="FF333333"/>
            <rFont val="Calibri"/>
            <family val="2"/>
          </rPr>
          <t>SOURCE: Honduras Encuesta Permanente de Hogares de Propositos Multiples 2014. ECLAC calculations based on household survey data bank.</t>
        </r>
      </text>
    </comment>
    <comment ref="H87" authorId="0" shapeId="0" xr:uid="{00000000-0006-0000-0900-0000E5000000}">
      <text>
        <r>
          <rPr>
            <sz val="10"/>
            <color rgb="FF333333"/>
            <rFont val="Calibri"/>
            <family val="2"/>
          </rPr>
          <t>SOURCE: Honduras Encuesta Permanente de Hogares de Propositos Multiples 2015. ECLAC calculations based on household survey data bank.</t>
        </r>
      </text>
    </comment>
    <comment ref="I87" authorId="0" shapeId="0" xr:uid="{00000000-0006-0000-0900-0000E6000000}">
      <text>
        <r>
          <rPr>
            <sz val="10"/>
            <color rgb="FF333333"/>
            <rFont val="Calibri"/>
            <family val="2"/>
          </rPr>
          <t>SOURCE: Honduras Encuesta Permanente de Hogares de Propositos Multiples 2016. ECLAC calculations based on household survey data bank.</t>
        </r>
      </text>
    </comment>
    <comment ref="K87" authorId="0" shapeId="0" xr:uid="{00000000-0006-0000-0900-0000E7000000}">
      <text>
        <r>
          <rPr>
            <sz val="10"/>
            <color rgb="FF333333"/>
            <rFont val="Calibri"/>
            <family val="2"/>
          </rPr>
          <t>SOURCE: Honduras Encuesta Permanente de Hogares de Propositos Multiples 2018. ECLAC calculations based on household survey data bank.</t>
        </r>
      </text>
    </comment>
    <comment ref="D88" authorId="0" shapeId="0" xr:uid="{00000000-0006-0000-0900-0000E8000000}">
      <text>
        <r>
          <rPr>
            <sz val="10"/>
            <color rgb="FF333333"/>
            <rFont val="Calibri"/>
            <family val="2"/>
          </rPr>
          <t>SOURCE: Jamaica MICS 2011. The survey collected data on school attendance for age 5-24 and educational attainment for age 5 and above.</t>
        </r>
      </text>
    </comment>
    <comment ref="C89" authorId="0" shapeId="0" xr:uid="{00000000-0006-0000-0900-0000E9000000}">
      <text>
        <r>
          <rPr>
            <sz val="10"/>
            <color rgb="FF333333"/>
            <rFont val="Calibri"/>
            <family val="2"/>
          </rPr>
          <t>SOURCE: Mexico Modulo de Condiciones Socioeconomicas de la ENIGH 2010. ECLAC calculations based on household survey data bank.</t>
        </r>
      </text>
    </comment>
    <comment ref="E89" authorId="0" shapeId="0" xr:uid="{00000000-0006-0000-0900-0000EA000000}">
      <text>
        <r>
          <rPr>
            <sz val="10"/>
            <color rgb="FF333333"/>
            <rFont val="Calibri"/>
            <family val="2"/>
          </rPr>
          <t>SOURCE: Mexico Modulo de Condiciones Socioeconomicas de la ENIGH 2012. ECLAC calculations based on household survey data bank.</t>
        </r>
      </text>
    </comment>
    <comment ref="G89" authorId="0" shapeId="0" xr:uid="{00000000-0006-0000-0900-0000EB000000}">
      <text>
        <r>
          <rPr>
            <sz val="10"/>
            <color rgb="FF333333"/>
            <rFont val="Calibri"/>
            <family val="2"/>
          </rPr>
          <t>SOURCE: Mexico Modulo de Condiciones Socioeconomicas de la ENIGH 2014. ECLAC calculations based on household survey data bank.</t>
        </r>
      </text>
    </comment>
    <comment ref="I89" authorId="0" shapeId="0" xr:uid="{00000000-0006-0000-0900-0000EC000000}">
      <text>
        <r>
          <rPr>
            <sz val="10"/>
            <color rgb="FF333333"/>
            <rFont val="Calibri"/>
            <family val="2"/>
          </rPr>
          <t>SOURCE: Mexico MICS 2015. The survey collected data on school attendance for age 3-24 and educational attainment for age 3 and above.</t>
        </r>
      </text>
    </comment>
    <comment ref="K89" authorId="0" shapeId="0" xr:uid="{00000000-0006-0000-0900-0000ED000000}">
      <text>
        <r>
          <rPr>
            <sz val="10"/>
            <color rgb="FF333333"/>
            <rFont val="Calibri"/>
            <family val="2"/>
          </rPr>
          <t>SOURCE: Mexico Modulo de Condiciones Socioeconomicas de la ENIGH 2018. ECLAC calculations based on household survey data bank.</t>
        </r>
      </text>
    </comment>
    <comment ref="G90" authorId="0" shapeId="0" xr:uid="{00000000-0006-0000-0900-0000EE000000}">
      <text>
        <r>
          <rPr>
            <sz val="10"/>
            <color rgb="FF333333"/>
            <rFont val="Calibri"/>
            <family val="2"/>
          </rPr>
          <t>SOURCE: Nicaragua Encuesta Nacional de Hogares sobre Medicion de Niveles de Vida 2014. ECLAC calculations based on household survey data bank.</t>
        </r>
      </text>
    </comment>
    <comment ref="D91" authorId="0" shapeId="0" xr:uid="{00000000-0006-0000-0900-0000EF000000}">
      <text>
        <r>
          <rPr>
            <sz val="10"/>
            <color rgb="FF333333"/>
            <rFont val="Calibri"/>
            <family val="2"/>
          </rPr>
          <t>SOURCE: Panama Encuesta de Hogares 2011. ECLAC calculations based on household survey data bank.</t>
        </r>
      </text>
    </comment>
    <comment ref="F91" authorId="0" shapeId="0" xr:uid="{00000000-0006-0000-0900-0000F0000000}">
      <text>
        <r>
          <rPr>
            <sz val="10"/>
            <color rgb="FF333333"/>
            <rFont val="Calibri"/>
            <family val="2"/>
          </rPr>
          <t>SOURCE: Panama Encuesta de Hogares 2013. ECLAC calculations based on household survey data bank.</t>
        </r>
      </text>
    </comment>
    <comment ref="G91" authorId="0" shapeId="0" xr:uid="{00000000-0006-0000-0900-0000F1000000}">
      <text>
        <r>
          <rPr>
            <sz val="10"/>
            <color rgb="FF333333"/>
            <rFont val="Calibri"/>
            <family val="2"/>
          </rPr>
          <t>SOURCE: Panama Encuesta de Hogares 2014. ECLAC calculations based on household survey data bank.</t>
        </r>
      </text>
    </comment>
    <comment ref="H91" authorId="0" shapeId="0" xr:uid="{00000000-0006-0000-0900-0000F2000000}">
      <text>
        <r>
          <rPr>
            <sz val="10"/>
            <color rgb="FF333333"/>
            <rFont val="Calibri"/>
            <family val="2"/>
          </rPr>
          <t>SOURCE: Panama Encuesta de Hogares 2015. ECLAC calculations based on household survey data bank.</t>
        </r>
      </text>
    </comment>
    <comment ref="I91" authorId="0" shapeId="0" xr:uid="{00000000-0006-0000-0900-0000F3000000}">
      <text>
        <r>
          <rPr>
            <sz val="10"/>
            <color rgb="FF333333"/>
            <rFont val="Calibri"/>
            <family val="2"/>
          </rPr>
          <t>SOURCE: Panama Encuesta de Hogares 2016. ECLAC calculations based on household survey data bank.</t>
        </r>
      </text>
    </comment>
    <comment ref="J91" authorId="0" shapeId="0" xr:uid="{00000000-0006-0000-0900-0000F4000000}">
      <text>
        <r>
          <rPr>
            <sz val="10"/>
            <color rgb="FF333333"/>
            <rFont val="Calibri"/>
            <family val="2"/>
          </rPr>
          <t>SOURCE: Panama Encuesta de Hogares 2017. ECLAC calculations based on household survey data bank.</t>
        </r>
      </text>
    </comment>
    <comment ref="K91" authorId="0" shapeId="0" xr:uid="{00000000-0006-0000-0900-0000F5000000}">
      <text>
        <r>
          <rPr>
            <sz val="10"/>
            <color rgb="FF333333"/>
            <rFont val="Calibri"/>
            <family val="2"/>
          </rPr>
          <t>SOURCE: Panama Encuesta de Hogares 2018. ECLAC calculations based on household survey data bank.</t>
        </r>
      </text>
    </comment>
    <comment ref="C92" authorId="0" shapeId="0" xr:uid="{00000000-0006-0000-0900-0000F6000000}">
      <text>
        <r>
          <rPr>
            <sz val="10"/>
            <color rgb="FF333333"/>
            <rFont val="Calibri"/>
            <family val="2"/>
          </rPr>
          <t>SOURCE: Paraguay Encuesta Permanente de Hogares 2010. ECLAC calculations based on household survey data bank.</t>
        </r>
      </text>
    </comment>
    <comment ref="D92" authorId="0" shapeId="0" xr:uid="{00000000-0006-0000-0900-0000F7000000}">
      <text>
        <r>
          <rPr>
            <sz val="10"/>
            <color rgb="FF333333"/>
            <rFont val="Calibri"/>
            <family val="2"/>
          </rPr>
          <t>SOURCE: Paraguay Encuesta Permanente de Hogares 2011. ECLAC calculations based on household survey data bank.</t>
        </r>
      </text>
    </comment>
    <comment ref="E92" authorId="0" shapeId="0" xr:uid="{00000000-0006-0000-0900-0000F8000000}">
      <text>
        <r>
          <rPr>
            <sz val="10"/>
            <color rgb="FF333333"/>
            <rFont val="Calibri"/>
            <family val="2"/>
          </rPr>
          <t>SOURCE: Paraguay Encuesta Permanente de Hogares 2012. ECLAC calculations based on household survey data bank.</t>
        </r>
      </text>
    </comment>
    <comment ref="F92" authorId="0" shapeId="0" xr:uid="{00000000-0006-0000-0900-0000F9000000}">
      <text>
        <r>
          <rPr>
            <sz val="10"/>
            <color rgb="FF333333"/>
            <rFont val="Calibri"/>
            <family val="2"/>
          </rPr>
          <t>SOURCE: Paraguay Encuesta Permanente de Hogares 2013. ECLAC calculations based on household survey data bank.</t>
        </r>
      </text>
    </comment>
    <comment ref="G92" authorId="0" shapeId="0" xr:uid="{00000000-0006-0000-0900-0000FA000000}">
      <text>
        <r>
          <rPr>
            <sz val="10"/>
            <color rgb="FF333333"/>
            <rFont val="Calibri"/>
            <family val="2"/>
          </rPr>
          <t>SOURCE: Paraguay Encuesta Permanente de Hogares 2014. ECLAC calculations based on household survey data bank.</t>
        </r>
      </text>
    </comment>
    <comment ref="H92" authorId="0" shapeId="0" xr:uid="{00000000-0006-0000-0900-0000FB000000}">
      <text>
        <r>
          <rPr>
            <sz val="10"/>
            <color rgb="FF333333"/>
            <rFont val="Calibri"/>
            <family val="2"/>
          </rPr>
          <t>SOURCE: Paraguay Encuesta Permanente de Hogares 2015. ECLAC calculations based on household survey data bank.</t>
        </r>
      </text>
    </comment>
    <comment ref="I92" authorId="0" shapeId="0" xr:uid="{00000000-0006-0000-0900-0000FC000000}">
      <text>
        <r>
          <rPr>
            <sz val="10"/>
            <color rgb="FF333333"/>
            <rFont val="Calibri"/>
            <family val="2"/>
          </rPr>
          <t>SOURCE: Paraguay MICS 2016. The survey collected data on school attendance for age 5-24 and educational attainment for age 5 and above.</t>
        </r>
      </text>
    </comment>
    <comment ref="J92" authorId="0" shapeId="0" xr:uid="{00000000-0006-0000-0900-0000FD000000}">
      <text>
        <r>
          <rPr>
            <sz val="10"/>
            <color rgb="FF333333"/>
            <rFont val="Calibri"/>
            <family val="2"/>
          </rPr>
          <t>SOURCE: Paraguay Encuesta Permanente de Hogares 2017. ECLAC calculations based on household survey data bank.</t>
        </r>
      </text>
    </comment>
    <comment ref="K92" authorId="0" shapeId="0" xr:uid="{00000000-0006-0000-0900-0000FE000000}">
      <text>
        <r>
          <rPr>
            <sz val="10"/>
            <color rgb="FF333333"/>
            <rFont val="Calibri"/>
            <family val="2"/>
          </rPr>
          <t>SOURCE: Paraguay Encuesta Permanente de Hogares 2018. ECLAC calculations based on household survey data bank.</t>
        </r>
      </text>
    </comment>
    <comment ref="C93" authorId="0" shapeId="0" xr:uid="{00000000-0006-0000-0900-0000FF000000}">
      <text>
        <r>
          <rPr>
            <sz val="10"/>
            <color rgb="FF333333"/>
            <rFont val="Calibri"/>
            <family val="2"/>
          </rPr>
          <t>SOURCE: Peru Encuesta Nacional de Hogares Condiciones de Vida y Pobreza 2010. ECLAC calculations based on household survey data bank.</t>
        </r>
      </text>
    </comment>
    <comment ref="D93" authorId="0" shapeId="0" xr:uid="{00000000-0006-0000-0900-000000010000}">
      <text>
        <r>
          <rPr>
            <sz val="10"/>
            <color rgb="FF333333"/>
            <rFont val="Calibri"/>
            <family val="2"/>
          </rPr>
          <t>SOURCE: Peru Encuesta Nacional de Hogares Condiciones de Vida y Pobreza 2011. ECLAC calculations based on household survey data bank.</t>
        </r>
      </text>
    </comment>
    <comment ref="E93" authorId="0" shapeId="0" xr:uid="{00000000-0006-0000-0900-000001010000}">
      <text>
        <r>
          <rPr>
            <sz val="10"/>
            <color rgb="FF333333"/>
            <rFont val="Calibri"/>
            <family val="2"/>
          </rPr>
          <t>SOURCE: Peru Encuesta Nacional de Hogares Condiciones de Vida y Pobreza 2012. ECLAC calculations based on household survey data bank.</t>
        </r>
      </text>
    </comment>
    <comment ref="F93" authorId="0" shapeId="0" xr:uid="{00000000-0006-0000-0900-000002010000}">
      <text>
        <r>
          <rPr>
            <sz val="10"/>
            <color rgb="FF333333"/>
            <rFont val="Calibri"/>
            <family val="2"/>
          </rPr>
          <t>SOURCE: Peru Encuesta Nacional de Hogares Condiciones de Vida y Pobreza 2013. ECLAC calculations based on household survey data bank.</t>
        </r>
      </text>
    </comment>
    <comment ref="G93" authorId="0" shapeId="0" xr:uid="{00000000-0006-0000-0900-000003010000}">
      <text>
        <r>
          <rPr>
            <sz val="10"/>
            <color rgb="FF333333"/>
            <rFont val="Calibri"/>
            <family val="2"/>
          </rPr>
          <t>SOURCE: Peru Encuesta Nacional de Hogares Condiciones de Vida y Pobreza 2014. ECLAC calculations based on household survey data bank.</t>
        </r>
      </text>
    </comment>
    <comment ref="H93" authorId="0" shapeId="0" xr:uid="{00000000-0006-0000-0900-000004010000}">
      <text>
        <r>
          <rPr>
            <sz val="10"/>
            <color rgb="FF333333"/>
            <rFont val="Calibri"/>
            <family val="2"/>
          </rPr>
          <t>SOURCE: Peru Encuesta Nacional de Hogares Condiciones de Vida y Pobreza 2015. ECLAC calculations based on household survey data bank.</t>
        </r>
      </text>
    </comment>
    <comment ref="I93" authorId="0" shapeId="0" xr:uid="{00000000-0006-0000-0900-000005010000}">
      <text>
        <r>
          <rPr>
            <sz val="10"/>
            <color rgb="FF333333"/>
            <rFont val="Calibri"/>
            <family val="2"/>
          </rPr>
          <t>SOURCE: Peru Encuesta Nacional de Hogares Condiciones de Vida y Pobreza 2016. ECLAC calculations based on household survey data bank.</t>
        </r>
      </text>
    </comment>
    <comment ref="J93" authorId="0" shapeId="0" xr:uid="{00000000-0006-0000-0900-000006010000}">
      <text>
        <r>
          <rPr>
            <sz val="10"/>
            <color rgb="FF333333"/>
            <rFont val="Calibri"/>
            <family val="2"/>
          </rPr>
          <t>SOURCE: Peru Encuesta Nacional de Hogares Condiciones de Vida y Pobreza 2017. ECLAC calculations based on household survey data bank.</t>
        </r>
      </text>
    </comment>
    <comment ref="K93" authorId="0" shapeId="0" xr:uid="{00000000-0006-0000-0900-000007010000}">
      <text>
        <r>
          <rPr>
            <sz val="10"/>
            <color rgb="FF333333"/>
            <rFont val="Calibri"/>
            <family val="2"/>
          </rPr>
          <t>SOURCE: Peru Encuesta Nacional de Hogares Condiciones de Vida y Pobreza 2018. ECLAC calculations based on household survey data bank.</t>
        </r>
      </text>
    </comment>
    <comment ref="C94" authorId="0" shapeId="0" xr:uid="{00000000-0006-0000-0900-000008010000}">
      <text>
        <r>
          <rPr>
            <sz val="10"/>
            <color rgb="FF333333"/>
            <rFont val="Calibri"/>
            <family val="2"/>
          </rPr>
          <t>SOURCE: Puerto Rico American Community Survey 2010. IPUMS-International, U.S. Census Bureau.</t>
        </r>
      </text>
    </comment>
    <comment ref="E95" authorId="0" shapeId="0" xr:uid="{00000000-0006-0000-0900-000009010000}">
      <text>
        <r>
          <rPr>
            <sz val="10"/>
            <color rgb="FF333333"/>
            <rFont val="Calibri"/>
            <family val="2"/>
          </rPr>
          <t>SOURCE: Saint Lucia MICS 2012. The survey collected data on school attendance for age 5-24 and educational attainment for age 5 and above.</t>
        </r>
      </text>
    </comment>
    <comment ref="C96" authorId="0" shapeId="0" xr:uid="{00000000-0006-0000-0900-00000A010000}">
      <text>
        <r>
          <rPr>
            <sz val="10"/>
            <color rgb="FF333333"/>
            <rFont val="Calibri"/>
            <family val="2"/>
          </rPr>
          <t>SOURCE: Suriname MICS 2010. The survey collected data on school attendance for age 5-24 and educational attainment for age 5 and above.</t>
        </r>
      </text>
    </comment>
    <comment ref="K96" authorId="0" shapeId="0" xr:uid="{00000000-0006-0000-0900-00000B010000}">
      <text>
        <r>
          <rPr>
            <sz val="10"/>
            <color rgb="FF333333"/>
            <rFont val="Calibri"/>
            <family val="2"/>
          </rPr>
          <t>QUALIFIER: This data point is a NATIONAL ESTIMATE. SOURCE: Suriname MICS 2018. The survey collected data on school attendance for age 3-24 and educational attainment for age 3 and above.</t>
        </r>
      </text>
    </comment>
    <comment ref="D97" authorId="0" shapeId="0" xr:uid="{00000000-0006-0000-0900-00000C010000}">
      <text>
        <r>
          <rPr>
            <sz val="10"/>
            <color rgb="FF333333"/>
            <rFont val="Calibri"/>
            <family val="2"/>
          </rPr>
          <t>SOURCE: Trinidad and Tobago MICS 2011. World Inequality Database on Education (WIDE), June 2019.</t>
        </r>
      </text>
    </comment>
    <comment ref="C98" authorId="0" shapeId="0" xr:uid="{00000000-0006-0000-0900-00000D010000}">
      <text>
        <r>
          <rPr>
            <sz val="10"/>
            <color rgb="FF333333"/>
            <rFont val="Calibri"/>
            <family val="2"/>
          </rPr>
          <t>SOURCE: Uruguay Encuesta Continua de Hogares 2010. ECLAC calculations based on household survey data bank.</t>
        </r>
      </text>
    </comment>
    <comment ref="D98" authorId="0" shapeId="0" xr:uid="{00000000-0006-0000-0900-00000E010000}">
      <text>
        <r>
          <rPr>
            <sz val="10"/>
            <color rgb="FF333333"/>
            <rFont val="Calibri"/>
            <family val="2"/>
          </rPr>
          <t>SOURCE: Uruguay Encuesta Continua de Hogares 2011. ECLAC calculations based on household survey data bank.</t>
        </r>
      </text>
    </comment>
    <comment ref="E98" authorId="0" shapeId="0" xr:uid="{00000000-0006-0000-0900-00000F010000}">
      <text>
        <r>
          <rPr>
            <sz val="10"/>
            <color rgb="FF333333"/>
            <rFont val="Calibri"/>
            <family val="2"/>
          </rPr>
          <t>SOURCE: Uruguay Encuesta Continua de Hogares 2012. ECLAC calculations based on household survey data bank.</t>
        </r>
      </text>
    </comment>
    <comment ref="F98" authorId="0" shapeId="0" xr:uid="{00000000-0006-0000-0900-000010010000}">
      <text>
        <r>
          <rPr>
            <sz val="10"/>
            <color rgb="FF333333"/>
            <rFont val="Calibri"/>
            <family val="2"/>
          </rPr>
          <t>SOURCE: Uruguay MICS 2013. The survey collected data on school attendance for age 5-24 and educational attainment for age 5 and above.</t>
        </r>
      </text>
    </comment>
    <comment ref="G98" authorId="0" shapeId="0" xr:uid="{00000000-0006-0000-0900-000011010000}">
      <text>
        <r>
          <rPr>
            <sz val="10"/>
            <color rgb="FF333333"/>
            <rFont val="Calibri"/>
            <family val="2"/>
          </rPr>
          <t>SOURCE: Uruguay Encuesta Continua de Hogares 2014. ECLAC calculations based on household survey data bank.</t>
        </r>
      </text>
    </comment>
    <comment ref="H98" authorId="0" shapeId="0" xr:uid="{00000000-0006-0000-0900-000012010000}">
      <text>
        <r>
          <rPr>
            <sz val="10"/>
            <color rgb="FF333333"/>
            <rFont val="Calibri"/>
            <family val="2"/>
          </rPr>
          <t>SOURCE: Uruguay Encuesta Continua de Hogares 2015. ECLAC calculations based on household survey data bank.</t>
        </r>
      </text>
    </comment>
    <comment ref="I98" authorId="0" shapeId="0" xr:uid="{00000000-0006-0000-0900-000013010000}">
      <text>
        <r>
          <rPr>
            <sz val="10"/>
            <color rgb="FF333333"/>
            <rFont val="Calibri"/>
            <family val="2"/>
          </rPr>
          <t>SOURCE: Uruguay Encuesta Continua de Hogares 2016. ECLAC calculations based on household survey data bank.</t>
        </r>
      </text>
    </comment>
    <comment ref="J98" authorId="0" shapeId="0" xr:uid="{00000000-0006-0000-0900-000014010000}">
      <text>
        <r>
          <rPr>
            <sz val="10"/>
            <color rgb="FF333333"/>
            <rFont val="Calibri"/>
            <family val="2"/>
          </rPr>
          <t>SOURCE: Uruguay Encuesta Continua de Hogares 2017. ECLAC calculations based on household survey data bank.</t>
        </r>
      </text>
    </comment>
    <comment ref="K98" authorId="0" shapeId="0" xr:uid="{00000000-0006-0000-0900-000015010000}">
      <text>
        <r>
          <rPr>
            <sz val="10"/>
            <color rgb="FF333333"/>
            <rFont val="Calibri"/>
            <family val="2"/>
          </rPr>
          <t>SOURCE: Uruguay Encuesta Continua de Hogares 2018. ECLAC calculations based on household survey data bank.</t>
        </r>
      </text>
    </comment>
    <comment ref="C99" authorId="0" shapeId="0" xr:uid="{00000000-0006-0000-0900-000016010000}">
      <text>
        <r>
          <rPr>
            <sz val="10"/>
            <color rgb="FF333333"/>
            <rFont val="Calibri"/>
            <family val="2"/>
          </rPr>
          <t>SOURCE: Venezuela Encuesta de Hogares por Muestreo 2010. ECLAC calculations based on household survey data bank.</t>
        </r>
      </text>
    </comment>
    <comment ref="D99" authorId="0" shapeId="0" xr:uid="{00000000-0006-0000-0900-000017010000}">
      <text>
        <r>
          <rPr>
            <sz val="10"/>
            <color rgb="FF333333"/>
            <rFont val="Calibri"/>
            <family val="2"/>
          </rPr>
          <t>SOURCE: Venezuela Encuesta de Hogares por Muestreo 2011. ECLAC calculations based on household survey data bank.</t>
        </r>
      </text>
    </comment>
    <comment ref="E99" authorId="0" shapeId="0" xr:uid="{00000000-0006-0000-0900-000018010000}">
      <text>
        <r>
          <rPr>
            <sz val="10"/>
            <color rgb="FF333333"/>
            <rFont val="Calibri"/>
            <family val="2"/>
          </rPr>
          <t>SOURCE: Venezuela Encuesta de Hogares por Muestreo 2012. ECLAC calculations based on household survey data bank.</t>
        </r>
      </text>
    </comment>
    <comment ref="F99" authorId="0" shapeId="0" xr:uid="{00000000-0006-0000-0900-000019010000}">
      <text>
        <r>
          <rPr>
            <sz val="10"/>
            <color rgb="FF333333"/>
            <rFont val="Calibri"/>
            <family val="2"/>
          </rPr>
          <t>SOURCE: Venezuela Encuesta de Hogares por Muestreo 2013. ECLAC calculations based on household survey data bank.</t>
        </r>
      </text>
    </comment>
    <comment ref="G99" authorId="0" shapeId="0" xr:uid="{00000000-0006-0000-0900-00001A010000}">
      <text>
        <r>
          <rPr>
            <sz val="10"/>
            <color rgb="FF333333"/>
            <rFont val="Calibri"/>
            <family val="2"/>
          </rPr>
          <t>SOURCE: Venezuela Encuesta de Hogares por Muestreo 2014. ECLAC calculations based on household survey data bank.</t>
        </r>
      </text>
    </comment>
    <comment ref="F100" authorId="0" shapeId="0" xr:uid="{00000000-0006-0000-0900-00001B010000}">
      <text>
        <r>
          <rPr>
            <sz val="10"/>
            <color rgb="FF333333"/>
            <rFont val="Calibri"/>
            <family val="2"/>
          </rPr>
          <t>SOURCE: Algeria MICS 2012-13. The survey collected data on school attendance for age 5-24 and educational attainment for age 5 and above.</t>
        </r>
      </text>
    </comment>
    <comment ref="D101" authorId="0" shapeId="0" xr:uid="{00000000-0006-0000-0900-00001C010000}">
      <text>
        <r>
          <rPr>
            <sz val="10"/>
            <color rgb="FF333333"/>
            <rFont val="Calibri"/>
            <family val="2"/>
          </rPr>
          <t>SOURCE: Armenia DHS 2010. The survey collected data on school attendance for age 5-24 and educational attainment for age 5 and above.</t>
        </r>
      </text>
    </comment>
    <comment ref="I101" authorId="0" shapeId="0" xr:uid="{00000000-0006-0000-0900-00001D010000}">
      <text>
        <r>
          <rPr>
            <sz val="10"/>
            <color rgb="FF333333"/>
            <rFont val="Calibri"/>
            <family val="2"/>
          </rPr>
          <t>SOURCE: Armenia DHS 2015-16. The survey collected data on school attendance for age 5-24 and educational attainment for age 5 and above.</t>
        </r>
      </text>
    </comment>
    <comment ref="D102" authorId="0" shapeId="0" xr:uid="{00000000-0006-0000-0900-00001E010000}">
      <text>
        <r>
          <rPr>
            <sz val="10"/>
            <color rgb="FF333333"/>
            <rFont val="Calibri"/>
            <family val="2"/>
          </rPr>
          <t>SOURCE: Cyprus EU-SILC 2011. World Inequality Database on Education (WIDE), June 2019.</t>
        </r>
      </text>
    </comment>
    <comment ref="F102" authorId="0" shapeId="0" xr:uid="{00000000-0006-0000-0900-00001F010000}">
      <text>
        <r>
          <rPr>
            <sz val="10"/>
            <color rgb="FF333333"/>
            <rFont val="Calibri"/>
            <family val="2"/>
          </rPr>
          <t>SOURCE: Cyprus EU-SILC 2013. World Inequality Database on Education (WIDE), June 2019.</t>
        </r>
      </text>
    </comment>
    <comment ref="G102" authorId="0" shapeId="0" xr:uid="{00000000-0006-0000-0900-000020010000}">
      <text>
        <r>
          <rPr>
            <sz val="10"/>
            <color rgb="FF333333"/>
            <rFont val="Calibri"/>
            <family val="2"/>
          </rPr>
          <t>SOURCE: Cyprus EU-SILC 2014. World Inequality Database on Education (WIDE), June 2019.</t>
        </r>
      </text>
    </comment>
    <comment ref="G103" authorId="0" shapeId="0" xr:uid="{00000000-0006-0000-0900-000021010000}">
      <text>
        <r>
          <rPr>
            <sz val="10"/>
            <color rgb="FF333333"/>
            <rFont val="Calibri"/>
            <family val="2"/>
          </rPr>
          <t>SOURCE: Egypt DHS 2014. The survey collected data on school attendance for age 6-24 and educational attainment for age 6 and above.</t>
        </r>
      </text>
    </comment>
    <comment ref="F104" authorId="0" shapeId="0" xr:uid="{00000000-0006-0000-0900-000022010000}">
      <text>
        <r>
          <rPr>
            <sz val="10"/>
            <color rgb="FF333333"/>
            <rFont val="Calibri"/>
            <family val="2"/>
          </rPr>
          <t>SOURCE: Georgia IHS 2013. World Inequality Database on Education (WIDE), June 2019.</t>
        </r>
      </text>
    </comment>
    <comment ref="D105" authorId="0" shapeId="0" xr:uid="{00000000-0006-0000-0900-000023010000}">
      <text>
        <r>
          <rPr>
            <sz val="10"/>
            <color rgb="FF333333"/>
            <rFont val="Calibri"/>
            <family val="2"/>
          </rPr>
          <t>SOURCE: Iraq MICS 2011. The survey collected data on school attendance for age 5-24 and educational attainment for age 5 and above.</t>
        </r>
      </text>
    </comment>
    <comment ref="K105" authorId="0" shapeId="0" xr:uid="{00000000-0006-0000-0900-000024010000}">
      <text>
        <r>
          <rPr>
            <sz val="10"/>
            <color rgb="FF333333"/>
            <rFont val="Calibri"/>
            <family val="2"/>
          </rPr>
          <t>QUALIFIER: This data point is a NATIONAL ESTIMATE. SOURCE: Iraq MICS 2018. The survey collected data on school attendance for age 3-24 and educational attainment for age 3 and above.</t>
        </r>
      </text>
    </comment>
    <comment ref="E106" authorId="0" shapeId="0" xr:uid="{00000000-0006-0000-0900-000025010000}">
      <text>
        <r>
          <rPr>
            <sz val="10"/>
            <color rgb="FF333333"/>
            <rFont val="Calibri"/>
            <family val="2"/>
          </rPr>
          <t>SOURCE: Israel HES 2012. World Inequality Database on Education (WIDE), June 2019.</t>
        </r>
      </text>
    </comment>
    <comment ref="E107" authorId="0" shapeId="0" xr:uid="{00000000-0006-0000-0900-000026010000}">
      <text>
        <r>
          <rPr>
            <sz val="10"/>
            <color rgb="FF333333"/>
            <rFont val="Calibri"/>
            <family val="2"/>
          </rPr>
          <t>SOURCE: Jordan DHS 2012. World Inequality Database on Education (WIDE), June 2019.</t>
        </r>
      </text>
    </comment>
    <comment ref="K107" authorId="0" shapeId="0" xr:uid="{00000000-0006-0000-0900-000027010000}">
      <text>
        <r>
          <rPr>
            <sz val="10"/>
            <color rgb="FF333333"/>
            <rFont val="Calibri"/>
            <family val="2"/>
          </rPr>
          <t>QUALIFIER: This data point is a NATIONAL ESTIMATE. SOURCE: Jordan DHS 2017-18. The survey collected data on school attendance for age 5-24 and educational attainment for age 5 and above.</t>
        </r>
      </text>
    </comment>
    <comment ref="C108" authorId="0" shapeId="0" xr:uid="{00000000-0006-0000-0900-000028010000}">
      <text>
        <r>
          <rPr>
            <sz val="10"/>
            <color rgb="FF333333"/>
            <rFont val="Calibri"/>
            <family val="2"/>
          </rPr>
          <t>SOURCE: Palestine MICS 2010. World Inequality Database on Education (WIDE), June 2019.</t>
        </r>
      </text>
    </comment>
    <comment ref="G108" authorId="0" shapeId="0" xr:uid="{00000000-0006-0000-0900-000029010000}">
      <text>
        <r>
          <rPr>
            <sz val="10"/>
            <color rgb="FF333333"/>
            <rFont val="Calibri"/>
            <family val="2"/>
          </rPr>
          <t>SOURCE: Palestine MICS 2014. The survey collected data on school attendance for age 5-24 and educational attainment for age 5 and above.</t>
        </r>
      </text>
    </comment>
    <comment ref="E109" authorId="0" shapeId="0" xr:uid="{00000000-0006-0000-0900-00002A010000}">
      <text>
        <r>
          <rPr>
            <sz val="10"/>
            <color rgb="FF333333"/>
            <rFont val="Calibri"/>
            <family val="2"/>
          </rPr>
          <t>SOURCE: Qatar MICS 2011-12. The survey collected data on school attendance for age 5-24 and educational attainment for age 5 and above.</t>
        </r>
      </text>
    </comment>
    <comment ref="C110" authorId="0" shapeId="0" xr:uid="{00000000-0006-0000-0900-00002B010000}">
      <text>
        <r>
          <rPr>
            <sz val="10"/>
            <color rgb="FF333333"/>
            <rFont val="Calibri"/>
            <family val="2"/>
          </rPr>
          <t>SOURCE: Sudan MICS 2010. World Inequality Database on Education (WIDE), June 2019.</t>
        </r>
      </text>
    </comment>
    <comment ref="G110" authorId="0" shapeId="0" xr:uid="{00000000-0006-0000-0900-00002C010000}">
      <text>
        <r>
          <rPr>
            <sz val="10"/>
            <color rgb="FF333333"/>
            <rFont val="Calibri"/>
            <family val="2"/>
          </rPr>
          <t>SOURCE: Sudan MICS 2014. The survey collected data on school attendance for age 4-24 and educational attainment for age 4 and above.</t>
        </r>
      </text>
    </comment>
    <comment ref="E111" authorId="0" shapeId="0" xr:uid="{00000000-0006-0000-0900-00002D010000}">
      <text>
        <r>
          <rPr>
            <sz val="10"/>
            <color rgb="FF333333"/>
            <rFont val="Calibri"/>
            <family val="2"/>
          </rPr>
          <t>SOURCE: Tunisia MICS 2011-12. The survey collected data on school attendance for age 5-24 and educational attainment for age 5 and above.</t>
        </r>
      </text>
    </comment>
    <comment ref="K111" authorId="0" shapeId="0" xr:uid="{00000000-0006-0000-0900-00002E010000}">
      <text>
        <r>
          <rPr>
            <sz val="10"/>
            <color rgb="FF333333"/>
            <rFont val="Calibri"/>
            <family val="2"/>
          </rPr>
          <t>QUALIFIER: This data point is a NATIONAL ESTIMATE. SOURCE: Tunisia MICS 2018. The survey collected data on school attendance for age 3-24 and educational attainment for age 3 and above.</t>
        </r>
      </text>
    </comment>
    <comment ref="G112" authorId="0" shapeId="0" xr:uid="{00000000-0006-0000-0900-00002F010000}">
      <text>
        <r>
          <rPr>
            <sz val="10"/>
            <color rgb="FF333333"/>
            <rFont val="Calibri"/>
            <family val="2"/>
          </rPr>
          <t>SOURCE: Turkey DHS 2013. The survey collected data on school attendance for age 4-24 and educational attainment for age 4 and above.</t>
        </r>
      </text>
    </comment>
    <comment ref="F113" authorId="0" shapeId="0" xr:uid="{00000000-0006-0000-0900-000030010000}">
      <text>
        <r>
          <rPr>
            <sz val="10"/>
            <color rgb="FF333333"/>
            <rFont val="Calibri"/>
            <family val="2"/>
          </rPr>
          <t>SOURCE: Yemen DHS 2013. The survey collected data on school attendance for age 5-24 and educational attainment for age 5 and above.</t>
        </r>
      </text>
    </comment>
    <comment ref="C114" authorId="0" shapeId="0" xr:uid="{00000000-0006-0000-0900-000031010000}">
      <text>
        <r>
          <rPr>
            <sz val="10"/>
            <color rgb="FF333333"/>
            <rFont val="Calibri"/>
            <family val="2"/>
          </rPr>
          <t>SOURCE: Australia HES-SIH 2010. World Inequality Database on Education (WIDE), June 2019.</t>
        </r>
      </text>
    </comment>
    <comment ref="L115" authorId="0" shapeId="0" xr:uid="{00000000-0006-0000-0900-000032010000}">
      <text>
        <r>
          <rPr>
            <sz val="10"/>
            <color rgb="FF333333"/>
            <rFont val="Calibri"/>
            <family val="2"/>
          </rPr>
          <t>QUALIFIER: This data point is a NATIONAL ESTIMATE. SOURCE: Kiribati MICS 2018-19. The survey collected data on school attendance for age 3-24 and educational attainment for age 3 and above.</t>
        </r>
      </text>
    </comment>
    <comment ref="K116" authorId="0" shapeId="0" xr:uid="{00000000-0006-0000-0900-000033010000}">
      <text>
        <r>
          <rPr>
            <sz val="10"/>
            <color rgb="FF333333"/>
            <rFont val="Calibri"/>
            <family val="2"/>
          </rPr>
          <t>QUALIFIER: This data point is a NATIONAL ESTIMATE. SOURCE: Papua New Guinea DHS 2016-18. The survey collected data on school attendance for age 5-24 and educational attainment for age 5 and above.</t>
        </r>
      </text>
    </comment>
    <comment ref="H117" authorId="0" shapeId="0" xr:uid="{00000000-0006-0000-0900-000034010000}">
      <text>
        <r>
          <rPr>
            <sz val="10"/>
            <color rgb="FF333333"/>
            <rFont val="Calibri"/>
            <family val="2"/>
          </rPr>
          <t>SOURCE: Angola DHS 2016. The survey collected data on school attendance for age 3-24 and educational attainment for age 3 and above.</t>
        </r>
      </text>
    </comment>
    <comment ref="D118" authorId="0" shapeId="0" xr:uid="{00000000-0006-0000-0900-000035010000}">
      <text>
        <r>
          <rPr>
            <sz val="10"/>
            <color rgb="FF333333"/>
            <rFont val="Calibri"/>
            <family val="2"/>
          </rPr>
          <t>SOURCE: Benin DHS 2011-12. The survey collected data on school attendance for age 5-24 and educational attainment for age 5 and above.</t>
        </r>
      </text>
    </comment>
    <comment ref="G118" authorId="0" shapeId="0" xr:uid="{00000000-0006-0000-0900-000036010000}">
      <text>
        <r>
          <rPr>
            <sz val="10"/>
            <color rgb="FF333333"/>
            <rFont val="Calibri"/>
            <family val="2"/>
          </rPr>
          <t>SOURCE: Benin MICS 2014. The survey collected data on school attendance for age 5-24 and educational attainment for age 5 and above.</t>
        </r>
      </text>
    </comment>
    <comment ref="K118" authorId="0" shapeId="0" xr:uid="{00000000-0006-0000-0900-000037010000}">
      <text>
        <r>
          <rPr>
            <sz val="10"/>
            <color rgb="FF333333"/>
            <rFont val="Calibri"/>
            <family val="2"/>
          </rPr>
          <t>SOURCE: Benin DHS 2017-18. The survey collected data on school attendance for age 5-24 and educational attainment for age 5 and above.</t>
        </r>
      </text>
    </comment>
    <comment ref="C119" authorId="0" shapeId="0" xr:uid="{00000000-0006-0000-0900-000038010000}">
      <text>
        <r>
          <rPr>
            <sz val="10"/>
            <color rgb="FF333333"/>
            <rFont val="Calibri"/>
            <family val="2"/>
          </rPr>
          <t>SOURCE: Burkina Faso DHS 2010. The survey collected data on school attendance for age 5-24 and educational attainment for age 5 and above.</t>
        </r>
      </text>
    </comment>
    <comment ref="C120" authorId="0" shapeId="0" xr:uid="{00000000-0006-0000-0900-000039010000}">
      <text>
        <r>
          <rPr>
            <sz val="10"/>
            <color rgb="FF333333"/>
            <rFont val="Calibri"/>
            <family val="2"/>
          </rPr>
          <t>SOURCE: Burundi DHS 2010. The survey collected data on school attendance for age 5-24 and educational attainment for age 5 and above.</t>
        </r>
      </text>
    </comment>
    <comment ref="J120" authorId="0" shapeId="0" xr:uid="{00000000-0006-0000-0900-00003A010000}">
      <text>
        <r>
          <rPr>
            <sz val="10"/>
            <color rgb="FF333333"/>
            <rFont val="Calibri"/>
            <family val="2"/>
          </rPr>
          <t>QUALIFIER: This data point is a NATIONAL ESTIMATE. SOURCE: Burundi DHS 2016-17. The survey collected data on school attendance for age 3-24 and educational attainment for age 3 and above.</t>
        </r>
      </text>
    </comment>
    <comment ref="D121" authorId="0" shapeId="0" xr:uid="{00000000-0006-0000-0900-00003B010000}">
      <text>
        <r>
          <rPr>
            <sz val="10"/>
            <color rgb="FF333333"/>
            <rFont val="Calibri"/>
            <family val="2"/>
          </rPr>
          <t>SOURCE: Cameroon DHS 2011. The survey collected data on school attendance for age 3-24 and educational attainment for age 3 and above.</t>
        </r>
      </text>
    </comment>
    <comment ref="G121" authorId="0" shapeId="0" xr:uid="{00000000-0006-0000-0900-00003C010000}">
      <text>
        <r>
          <rPr>
            <sz val="10"/>
            <color rgb="FF333333"/>
            <rFont val="Calibri"/>
            <family val="2"/>
          </rPr>
          <t>SOURCE: Cameroon MICS 2013-14. The survey collected data on school attendance for age 5-24 and educational attainment for age 5 and above.</t>
        </r>
      </text>
    </comment>
    <comment ref="C122" authorId="0" shapeId="0" xr:uid="{00000000-0006-0000-0900-00003D010000}">
      <text>
        <r>
          <rPr>
            <sz val="10"/>
            <color rgb="FF333333"/>
            <rFont val="Calibri"/>
            <family val="2"/>
          </rPr>
          <t>SOURCE: Central African Republic MICS 2009-10. The survey collected data on school attendance for age 5-24 and educational attainment for age 5 and above.</t>
        </r>
      </text>
    </comment>
    <comment ref="C123" authorId="0" shapeId="0" xr:uid="{00000000-0006-0000-0900-00003E010000}">
      <text>
        <r>
          <rPr>
            <sz val="10"/>
            <color rgb="FF333333"/>
            <rFont val="Calibri"/>
            <family val="2"/>
          </rPr>
          <t>SOURCE: Chad MICS 2010. World Inequality Database on Education (WIDE), June 2019.</t>
        </r>
      </text>
    </comment>
    <comment ref="G123" authorId="0" shapeId="0" xr:uid="{00000000-0006-0000-0900-00003F010000}">
      <text>
        <r>
          <rPr>
            <sz val="10"/>
            <color rgb="FF333333"/>
            <rFont val="Calibri"/>
            <family val="2"/>
          </rPr>
          <t>SOURCE: Chad DHS 2014. The survey collected data on school attendance for age 5-24 and educational attainment for age 5 and above.</t>
        </r>
      </text>
    </comment>
    <comment ref="E124" authorId="0" shapeId="0" xr:uid="{00000000-0006-0000-0900-000040010000}">
      <text>
        <r>
          <rPr>
            <sz val="10"/>
            <color rgb="FF333333"/>
            <rFont val="Calibri"/>
            <family val="2"/>
          </rPr>
          <t>SOURCE: Comoros DHS 2012. The survey collected data on school attendance for age 3-24 and educational attainment for age 3 and above.</t>
        </r>
      </text>
    </comment>
    <comment ref="E125" authorId="0" shapeId="0" xr:uid="{00000000-0006-0000-0900-000041010000}">
      <text>
        <r>
          <rPr>
            <sz val="10"/>
            <color rgb="FF333333"/>
            <rFont val="Calibri"/>
            <family val="2"/>
          </rPr>
          <t>SOURCE: Congo DHS 2011-12. The survey collected data on school attendance for age 5-24 and educational attainment for age 5 and above.</t>
        </r>
      </text>
    </comment>
    <comment ref="H125" authorId="0" shapeId="0" xr:uid="{00000000-0006-0000-0900-000042010000}">
      <text>
        <r>
          <rPr>
            <sz val="10"/>
            <color rgb="FF333333"/>
            <rFont val="Calibri"/>
            <family val="2"/>
          </rPr>
          <t>SOURCE: Congo MICS 2014-15. The survey collected data on school attendance for age 5-24 and educational attainment for age 5 and above.</t>
        </r>
      </text>
    </comment>
    <comment ref="E126" authorId="0" shapeId="0" xr:uid="{00000000-0006-0000-0900-000043010000}">
      <text>
        <r>
          <rPr>
            <sz val="10"/>
            <color rgb="FF333333"/>
            <rFont val="Calibri"/>
            <family val="2"/>
          </rPr>
          <t>SOURCE: Cote d'Ivoire DHS 2011-12. The survey collected data on school attendance for age 3-24 and educational attainment for age 3 and above.</t>
        </r>
      </text>
    </comment>
    <comment ref="I126" authorId="0" shapeId="0" xr:uid="{00000000-0006-0000-0900-000044010000}">
      <text>
        <r>
          <rPr>
            <sz val="10"/>
            <color rgb="FF333333"/>
            <rFont val="Calibri"/>
            <family val="2"/>
          </rPr>
          <t>SOURCE: Cote d'Ivoire MICS 2016. The survey collected data on school attendance for age 5-24 and educational attainment for age 5 and above.</t>
        </r>
      </text>
    </comment>
    <comment ref="C127" authorId="0" shapeId="0" xr:uid="{00000000-0006-0000-0900-000045010000}">
      <text>
        <r>
          <rPr>
            <sz val="10"/>
            <color rgb="FF333333"/>
            <rFont val="Calibri"/>
            <family val="2"/>
          </rPr>
          <t>SOURCE: Democratic Republic of the Congo MICS 2010. The survey collected data on school attendance for age 5-24 and educational attainment for age 5 and above.</t>
        </r>
      </text>
    </comment>
    <comment ref="F127" authorId="0" shapeId="0" xr:uid="{00000000-0006-0000-0900-000046010000}">
      <text>
        <r>
          <rPr>
            <sz val="10"/>
            <color rgb="FF333333"/>
            <rFont val="Calibri"/>
            <family val="2"/>
          </rPr>
          <t>SOURCE: Democratic Republic of the Congo DHS 2013-14. The survey collected data on school attendance for age 5-24 and educational attainment for age 5 and above.</t>
        </r>
      </text>
    </comment>
    <comment ref="C128" authorId="0" shapeId="0" xr:uid="{00000000-0006-0000-0900-000047010000}">
      <text>
        <r>
          <rPr>
            <sz val="10"/>
            <color rgb="FF333333"/>
            <rFont val="Calibri"/>
            <family val="2"/>
          </rPr>
          <t>SOURCE: Swaziland MICS 2010. The survey collected data on school attendance for age 5-24 and educational attainment for age 5 and above.</t>
        </r>
      </text>
    </comment>
    <comment ref="G128" authorId="0" shapeId="0" xr:uid="{00000000-0006-0000-0900-000048010000}">
      <text>
        <r>
          <rPr>
            <sz val="10"/>
            <color rgb="FF333333"/>
            <rFont val="Calibri"/>
            <family val="2"/>
          </rPr>
          <t>SOURCE: Swaziland MICS 2014. The survey collected data on school attendance for age 5-24 and educational attainment for age 5 and above.</t>
        </r>
      </text>
    </comment>
    <comment ref="D129" authorId="0" shapeId="0" xr:uid="{00000000-0006-0000-0900-000049010000}">
      <text>
        <r>
          <rPr>
            <sz val="10"/>
            <color rgb="FF333333"/>
            <rFont val="Calibri"/>
            <family val="2"/>
          </rPr>
          <t>SOURCE: Ethiopia DHS 2011. The survey collected data on school attendance for age 5-24 and educational attainment for age 5 and above.</t>
        </r>
      </text>
    </comment>
    <comment ref="I129" authorId="0" shapeId="0" xr:uid="{00000000-0006-0000-0900-00004A010000}">
      <text>
        <r>
          <rPr>
            <sz val="10"/>
            <color rgb="FF333333"/>
            <rFont val="Calibri"/>
            <family val="2"/>
          </rPr>
          <t>SOURCE: Ethiopia DHS 2016. The survey collected data on school attendance for age 5-24 and educational attainment for age 5 and above.</t>
        </r>
      </text>
    </comment>
    <comment ref="E130" authorId="0" shapeId="0" xr:uid="{00000000-0006-0000-0900-00004B010000}">
      <text>
        <r>
          <rPr>
            <sz val="10"/>
            <color rgb="FF333333"/>
            <rFont val="Calibri"/>
            <family val="2"/>
          </rPr>
          <t>SOURCE: Gabon DHS 2012. The survey collected data on school attendance for age 3-24 and educational attainment for age 3 and above.</t>
        </r>
      </text>
    </comment>
    <comment ref="C131" authorId="0" shapeId="0" xr:uid="{00000000-0006-0000-0900-00004C010000}">
      <text>
        <r>
          <rPr>
            <sz val="10"/>
            <color rgb="FF333333"/>
            <rFont val="Calibri"/>
            <family val="2"/>
          </rPr>
          <t>SOURCE: Gambia MICS 2009-2010. The survey collected data on school attendance for age 3-24 and educational attainment for age 3 and above.</t>
        </r>
      </text>
    </comment>
    <comment ref="F131" authorId="0" shapeId="0" xr:uid="{00000000-0006-0000-0900-00004D010000}">
      <text>
        <r>
          <rPr>
            <sz val="10"/>
            <color rgb="FF333333"/>
            <rFont val="Calibri"/>
            <family val="2"/>
          </rPr>
          <t>SOURCE: Gambia DHS 2013. The survey collected data on school attendance for age 3-24 and educational attainment for age 3 and above.</t>
        </r>
      </text>
    </comment>
    <comment ref="K131" authorId="0" shapeId="0" xr:uid="{00000000-0006-0000-0900-00004E010000}">
      <text>
        <r>
          <rPr>
            <sz val="10"/>
            <color rgb="FF333333"/>
            <rFont val="Calibri"/>
            <family val="2"/>
          </rPr>
          <t>QUALIFIER: This data point is a NATIONAL ESTIMATE. SOURCE: Gambia MICS 2018. The survey collected data on school attendance for age 3-24 and educational attainment for age 3 and above.</t>
        </r>
      </text>
    </comment>
    <comment ref="C132" authorId="0" shapeId="0" xr:uid="{00000000-0006-0000-0900-00004F010000}">
      <text>
        <r>
          <rPr>
            <sz val="10"/>
            <color rgb="FF333333"/>
            <rFont val="Calibri"/>
            <family val="2"/>
          </rPr>
          <t>SOURCE: Ghana Population and Housing Census 2010. IPUMS-International, Ghana Statistical Service.</t>
        </r>
      </text>
    </comment>
    <comment ref="D132" authorId="0" shapeId="0" xr:uid="{00000000-0006-0000-0900-000050010000}">
      <text>
        <r>
          <rPr>
            <sz val="10"/>
            <color rgb="FF333333"/>
            <rFont val="Calibri"/>
            <family val="2"/>
          </rPr>
          <t>SOURCE: Ghana MICS 2011. World Inequality Database on Education (WIDE), June 2019.</t>
        </r>
      </text>
    </comment>
    <comment ref="G132" authorId="0" shapeId="0" xr:uid="{00000000-0006-0000-0900-000051010000}">
      <text>
        <r>
          <rPr>
            <sz val="10"/>
            <color rgb="FF333333"/>
            <rFont val="Calibri"/>
            <family val="2"/>
          </rPr>
          <t>QUALIFIER: This data point is a NATIONAL ESTIMATE. SOURCE: Ghana DHS 2014. The survey collected data on school attendance for age 3-24 and educational attainment for age 3 and above.</t>
        </r>
      </text>
    </comment>
    <comment ref="K132" authorId="0" shapeId="0" xr:uid="{00000000-0006-0000-0900-000052010000}">
      <text>
        <r>
          <rPr>
            <sz val="10"/>
            <color rgb="FF333333"/>
            <rFont val="Calibri"/>
            <family val="2"/>
          </rPr>
          <t>QUALIFIER: This data point is a NATIONAL ESTIMATE. SOURCE: Ghana MICS 2017-18. The survey collected data on school attendance for age 3-24 and educational attainment for age 3 and above.</t>
        </r>
      </text>
    </comment>
    <comment ref="E133" authorId="0" shapeId="0" xr:uid="{00000000-0006-0000-0900-000053010000}">
      <text>
        <r>
          <rPr>
            <sz val="10"/>
            <color rgb="FF333333"/>
            <rFont val="Calibri"/>
            <family val="2"/>
          </rPr>
          <t>SOURCE: Guinea DHS 2012. The survey collected data on school attendance for age 3-24 and educational attainment for age 3 and above.</t>
        </r>
      </text>
    </comment>
    <comment ref="I133" authorId="0" shapeId="0" xr:uid="{00000000-0006-0000-0900-000054010000}">
      <text>
        <r>
          <rPr>
            <sz val="10"/>
            <color rgb="FF333333"/>
            <rFont val="Calibri"/>
            <family val="2"/>
          </rPr>
          <t>SOURCE: Guinea MICS 2016. The survey collected data on school attendance for age 5-24 and educational attainment for age 5 and above.</t>
        </r>
      </text>
    </comment>
    <comment ref="K133" authorId="0" shapeId="0" xr:uid="{00000000-0006-0000-0900-000055010000}">
      <text>
        <r>
          <rPr>
            <sz val="10"/>
            <color rgb="FF333333"/>
            <rFont val="Calibri"/>
            <family val="2"/>
          </rPr>
          <t>QUALIFIER: This data point is a NATIONAL ESTIMATE. SOURCE: Guinea DHS 2018. The survey collected data on school attendance for age 5-24 and educational attainment for age 5 and above.</t>
        </r>
      </text>
    </comment>
    <comment ref="G134" authorId="0" shapeId="0" xr:uid="{00000000-0006-0000-0900-000056010000}">
      <text>
        <r>
          <rPr>
            <sz val="10"/>
            <color rgb="FF333333"/>
            <rFont val="Calibri"/>
            <family val="2"/>
          </rPr>
          <t>SOURCE: Guinea-Bissau MICS 2014. The survey collected data on school attendance for age 5-24 and educational attainment for age 5 and above.</t>
        </r>
      </text>
    </comment>
    <comment ref="G135" authorId="0" shapeId="0" xr:uid="{00000000-0006-0000-0900-000057010000}">
      <text>
        <r>
          <rPr>
            <sz val="10"/>
            <color rgb="FF333333"/>
            <rFont val="Calibri"/>
            <family val="2"/>
          </rPr>
          <t>SOURCE: Kenya DHS 2014. The survey collected data on school attendance for age 3-24 and educational attainment for age 3 and above.</t>
        </r>
      </text>
    </comment>
    <comment ref="G136" authorId="0" shapeId="0" xr:uid="{00000000-0006-0000-0900-000058010000}">
      <text>
        <r>
          <rPr>
            <sz val="10"/>
            <color rgb="FF333333"/>
            <rFont val="Calibri"/>
            <family val="2"/>
          </rPr>
          <t>SOURCE: Lesotho DHS 2014. The survey collected data on school attendance for age 5-24 and educational attainment for age 5 and above.</t>
        </r>
      </text>
    </comment>
    <comment ref="K136" authorId="0" shapeId="0" xr:uid="{00000000-0006-0000-0900-000059010000}">
      <text>
        <r>
          <rPr>
            <sz val="10"/>
            <color rgb="FF333333"/>
            <rFont val="Calibri"/>
            <family val="2"/>
          </rPr>
          <t>QUALIFIER: This data point is a NATIONAL ESTIMATE. SOURCE: Lesotho MICS 2018. The survey collected data on school attendance for age 3-24 and educational attainment for age 3 and above.</t>
        </r>
      </text>
    </comment>
    <comment ref="F137" authorId="0" shapeId="0" xr:uid="{00000000-0006-0000-0900-00005A010000}">
      <text>
        <r>
          <rPr>
            <sz val="10"/>
            <color rgb="FF333333"/>
            <rFont val="Calibri"/>
            <family val="2"/>
          </rPr>
          <t>SOURCE: Liberia DHS 2013. The survey collected data on school attendance for age 5-24 and educational attainment for age 5 and above.</t>
        </r>
      </text>
    </comment>
    <comment ref="K138" authorId="0" shapeId="0" xr:uid="{00000000-0006-0000-0900-00005B010000}">
      <text>
        <r>
          <rPr>
            <sz val="10"/>
            <color rgb="FF333333"/>
            <rFont val="Calibri"/>
            <family val="2"/>
          </rPr>
          <t>QUALIFIER: This data point is a NATIONAL ESTIMATE. SOURCE: Madagascar MICS 2018.</t>
        </r>
      </text>
    </comment>
    <comment ref="C139" authorId="0" shapeId="0" xr:uid="{00000000-0006-0000-0900-00005C010000}">
      <text>
        <r>
          <rPr>
            <sz val="10"/>
            <color rgb="FF333333"/>
            <rFont val="Calibri"/>
            <family val="2"/>
          </rPr>
          <t>SOURCE: Malawi DHS 2010. The survey collected data on school attendance for age 5-24 and educational attainment for age 5 and above.</t>
        </r>
      </text>
    </comment>
    <comment ref="G139" authorId="0" shapeId="0" xr:uid="{00000000-0006-0000-0900-00005D010000}">
      <text>
        <r>
          <rPr>
            <sz val="10"/>
            <color rgb="FF333333"/>
            <rFont val="Calibri"/>
            <family val="2"/>
          </rPr>
          <t>SOURCE: Malawi MICS 2014. World Inequality Database on Education (WIDE), June 2019.</t>
        </r>
      </text>
    </comment>
    <comment ref="I139" authorId="0" shapeId="0" xr:uid="{00000000-0006-0000-0900-00005E010000}">
      <text>
        <r>
          <rPr>
            <sz val="10"/>
            <color rgb="FF333333"/>
            <rFont val="Calibri"/>
            <family val="2"/>
          </rPr>
          <t>SOURCE: Malawi DHS 2015-16. The survey collected data on school attendance for age 5-24 and educational attainment for age 5 and above.</t>
        </r>
      </text>
    </comment>
    <comment ref="C140" authorId="0" shapeId="0" xr:uid="{00000000-0006-0000-0900-00005F010000}">
      <text>
        <r>
          <rPr>
            <sz val="10"/>
            <color rgb="FF333333"/>
            <rFont val="Calibri"/>
            <family val="2"/>
          </rPr>
          <t>SOURCE: Mali MICS 2010. World Inequality Database on Education (WIDE), June 2019.</t>
        </r>
      </text>
    </comment>
    <comment ref="F140" authorId="0" shapeId="0" xr:uid="{00000000-0006-0000-0900-000060010000}">
      <text>
        <r>
          <rPr>
            <sz val="10"/>
            <color rgb="FF333333"/>
            <rFont val="Calibri"/>
            <family val="2"/>
          </rPr>
          <t>SOURCE: Mali DHS 2012-13. The survey collected data on school attendance for age 5-24 and educational attainment for age 5 and above.</t>
        </r>
      </text>
    </comment>
    <comment ref="H140" authorId="0" shapeId="0" xr:uid="{00000000-0006-0000-0900-000061010000}">
      <text>
        <r>
          <rPr>
            <sz val="10"/>
            <color rgb="FF333333"/>
            <rFont val="Calibri"/>
            <family val="2"/>
          </rPr>
          <t>SOURCE: Mali MICS 2015. The survey collected data on school attendance for age 5-24 and educational attainment for age 5 and above.</t>
        </r>
      </text>
    </comment>
    <comment ref="K140" authorId="0" shapeId="0" xr:uid="{00000000-0006-0000-0900-000062010000}">
      <text>
        <r>
          <rPr>
            <sz val="10"/>
            <color rgb="FF333333"/>
            <rFont val="Calibri"/>
            <family val="2"/>
          </rPr>
          <t>QUALIFIER: This data point is a NATIONAL ESTIMATE. SOURCE: Mali DHS 2018. The survey collected data on school attendance for age 5-24 and educational attainment for age 5 and above.</t>
        </r>
      </text>
    </comment>
    <comment ref="D141" authorId="0" shapeId="0" xr:uid="{00000000-0006-0000-0900-000063010000}">
      <text>
        <r>
          <rPr>
            <sz val="10"/>
            <color rgb="FF333333"/>
            <rFont val="Calibri"/>
            <family val="2"/>
          </rPr>
          <t>SOURCE: Mauritania MICS 2010-11. The survey collected data on school attendance for age 5-24 and educational attainment for age 5 and above.</t>
        </r>
      </text>
    </comment>
    <comment ref="H141" authorId="0" shapeId="0" xr:uid="{00000000-0006-0000-0900-000064010000}">
      <text>
        <r>
          <rPr>
            <sz val="10"/>
            <color rgb="FF333333"/>
            <rFont val="Calibri"/>
            <family val="2"/>
          </rPr>
          <t>SOURCE: Mauritania MICS 2014-15. The survey collected data on school attendance for age 5-24 and educational attainment for age 5 and above.</t>
        </r>
      </text>
    </comment>
    <comment ref="D142" authorId="0" shapeId="0" xr:uid="{00000000-0006-0000-0900-000065010000}">
      <text>
        <r>
          <rPr>
            <sz val="10"/>
            <color rgb="FF333333"/>
            <rFont val="Calibri"/>
            <family val="2"/>
          </rPr>
          <t>SOURCE: Mozambique DHS 2011. The survey collected data on school attendance for age 5-24 and educational attainment for age 3 and above.</t>
        </r>
      </text>
    </comment>
    <comment ref="F143" authorId="0" shapeId="0" xr:uid="{00000000-0006-0000-0900-000066010000}">
      <text>
        <r>
          <rPr>
            <sz val="10"/>
            <color rgb="FF333333"/>
            <rFont val="Calibri"/>
            <family val="2"/>
          </rPr>
          <t>SOURCE: Namibia DHS 2013. The survey collected data on school attendance for age 5-24 and educational attainment for age 5 and above.</t>
        </r>
      </text>
    </comment>
    <comment ref="E144" authorId="0" shapeId="0" xr:uid="{00000000-0006-0000-0900-000067010000}">
      <text>
        <r>
          <rPr>
            <sz val="10"/>
            <color rgb="FF333333"/>
            <rFont val="Calibri"/>
            <family val="2"/>
          </rPr>
          <t>SOURCE: Niger DHS 2012. The survey collected data on school attendance for age 5-24 and educational attainment for age 5 and above.</t>
        </r>
      </text>
    </comment>
    <comment ref="C145" authorId="0" shapeId="0" xr:uid="{00000000-0006-0000-0900-000068010000}">
      <text>
        <r>
          <rPr>
            <sz val="10"/>
            <color rgb="FF333333"/>
            <rFont val="Calibri"/>
            <family val="2"/>
          </rPr>
          <t>SOURCE: Nigeria General Household Survey 2010. IPUMS-International, National Bureau of Statistics.</t>
        </r>
      </text>
    </comment>
    <comment ref="D145" authorId="0" shapeId="0" xr:uid="{00000000-0006-0000-0900-000069010000}">
      <text>
        <r>
          <rPr>
            <sz val="10"/>
            <color rgb="FF333333"/>
            <rFont val="Calibri"/>
            <family val="2"/>
          </rPr>
          <t>SOURCE: Nigeria MICS 2011. The survey collected data on school attendance for age 5-24 and educational attainment for age 5 and above.</t>
        </r>
      </text>
    </comment>
    <comment ref="F145" authorId="0" shapeId="0" xr:uid="{00000000-0006-0000-0900-00006A010000}">
      <text>
        <r>
          <rPr>
            <sz val="10"/>
            <color rgb="FF333333"/>
            <rFont val="Calibri"/>
            <family val="2"/>
          </rPr>
          <t>SOURCE: Nigeria DHS 2013. The survey collected data on school attendance for age 5-24 and educational attainment for age 5 and above.</t>
        </r>
      </text>
    </comment>
    <comment ref="I145" authorId="0" shapeId="0" xr:uid="{00000000-0006-0000-0900-00006B010000}">
      <text>
        <r>
          <rPr>
            <sz val="10"/>
            <color rgb="FF333333"/>
            <rFont val="Calibri"/>
            <family val="2"/>
          </rPr>
          <t>SOURCE: Nigeria MICS 2016-17. The survey collected data on school attendance for age 5-24 and educational attainment for age 5 and above.</t>
        </r>
      </text>
    </comment>
    <comment ref="K145" authorId="0" shapeId="0" xr:uid="{00000000-0006-0000-0900-00006C010000}">
      <text>
        <r>
          <rPr>
            <sz val="10"/>
            <color rgb="FF333333"/>
            <rFont val="Calibri"/>
            <family val="2"/>
          </rPr>
          <t>QUALIFIER: This data point is a NATIONAL ESTIMATE. SOURCE: Nigeria DHS 2018. The survey collected data on school attendance for age 5-24 and educational attainment for age 5 and above.</t>
        </r>
      </text>
    </comment>
    <comment ref="C146" authorId="0" shapeId="0" xr:uid="{00000000-0006-0000-0900-00006D010000}">
      <text>
        <r>
          <rPr>
            <sz val="10"/>
            <color rgb="FF333333"/>
            <rFont val="Calibri"/>
            <family val="2"/>
          </rPr>
          <t>SOURCE: Rwanda DHS 2010-2011. The survey collected data on school attendance for age 3-24 and educational attainment for age 3 and above.</t>
        </r>
      </text>
    </comment>
    <comment ref="H146" authorId="0" shapeId="0" xr:uid="{00000000-0006-0000-0900-00006E010000}">
      <text>
        <r>
          <rPr>
            <sz val="10"/>
            <color rgb="FF333333"/>
            <rFont val="Calibri"/>
            <family val="2"/>
          </rPr>
          <t>SOURCE: Rwanda DHS 2014-15. The survey collected data on school attendance for age 3-24 and educational attainment for age 3 and above.</t>
        </r>
      </text>
    </comment>
    <comment ref="G147" authorId="0" shapeId="0" xr:uid="{00000000-0006-0000-0900-00006F010000}">
      <text>
        <r>
          <rPr>
            <sz val="10"/>
            <color rgb="FF333333"/>
            <rFont val="Calibri"/>
            <family val="2"/>
          </rPr>
          <t>SOURCE: Sao Tome and Principe MICS 2014. The survey collected data on school attendance for age 5-24 and educational attainment for age 3 and above.</t>
        </r>
      </text>
    </comment>
    <comment ref="D148" authorId="0" shapeId="0" xr:uid="{00000000-0006-0000-0900-000070010000}">
      <text>
        <r>
          <rPr>
            <sz val="10"/>
            <color rgb="FF333333"/>
            <rFont val="Calibri"/>
            <family val="2"/>
          </rPr>
          <t>SOURCE: Senegal DHS 2010-11. The survey collected data on school attendance for age 5-24 and educational attainment for age 5 and above.</t>
        </r>
      </text>
    </comment>
    <comment ref="G148" authorId="0" shapeId="0" xr:uid="{00000000-0006-0000-0900-000071010000}">
      <text>
        <r>
          <rPr>
            <sz val="10"/>
            <color rgb="FF333333"/>
            <rFont val="Calibri"/>
            <family val="2"/>
          </rPr>
          <t>SOURCE: Senegal DHS 2014. World Inequality Database on Education (WIDE), June 2019.</t>
        </r>
      </text>
    </comment>
    <comment ref="I148" authorId="0" shapeId="0" xr:uid="{00000000-0006-0000-0900-000072010000}">
      <text>
        <r>
          <rPr>
            <sz val="10"/>
            <color rgb="FF333333"/>
            <rFont val="Calibri"/>
            <family val="2"/>
          </rPr>
          <t>SOURCE: Senegal DHS 2015-16. The survey collected data on school attendance for age 5-24 and educational attainment for age 5 and above.</t>
        </r>
      </text>
    </comment>
    <comment ref="J148" authorId="0" shapeId="0" xr:uid="{00000000-0006-0000-0900-000073010000}">
      <text>
        <r>
          <rPr>
            <sz val="10"/>
            <color rgb="FF333333"/>
            <rFont val="Calibri"/>
            <family val="2"/>
          </rPr>
          <t>SOURCE: Senegal DHS 2017. The survey collected data on school attendance for age 5-24 and educational attainment for age 5 and above.</t>
        </r>
      </text>
    </comment>
    <comment ref="C149" authorId="0" shapeId="0" xr:uid="{00000000-0006-0000-0900-000074010000}">
      <text>
        <r>
          <rPr>
            <sz val="10"/>
            <color rgb="FF333333"/>
            <rFont val="Calibri"/>
            <family val="2"/>
          </rPr>
          <t>SOURCE: Sierra Leone MICS 2010. World Inequality Database on Education (WIDE), June 2019.</t>
        </r>
      </text>
    </comment>
    <comment ref="F149" authorId="0" shapeId="0" xr:uid="{00000000-0006-0000-0900-000075010000}">
      <text>
        <r>
          <rPr>
            <sz val="10"/>
            <color rgb="FF333333"/>
            <rFont val="Calibri"/>
            <family val="2"/>
          </rPr>
          <t>SOURCE: Sierra Leone DHS 2013. The survey collected data on school attendance for age 5-24 and educational attainment for age 5 and above.</t>
        </r>
      </text>
    </comment>
    <comment ref="J149" authorId="0" shapeId="0" xr:uid="{00000000-0006-0000-0900-000076010000}">
      <text>
        <r>
          <rPr>
            <sz val="10"/>
            <color rgb="FF333333"/>
            <rFont val="Calibri"/>
            <family val="2"/>
          </rPr>
          <t>SOURCE: Sierra Leone MICS 2017. The survey collected data on school attendance for age 3-24 and educational attainment for age 3 and above.</t>
        </r>
      </text>
    </comment>
    <comment ref="D150" authorId="0" shapeId="0" xr:uid="{00000000-0006-0000-0900-000077010000}">
      <text>
        <r>
          <rPr>
            <sz val="10"/>
            <color rgb="FF333333"/>
            <rFont val="Calibri"/>
            <family val="2"/>
          </rPr>
          <t>SOURCE: South Africa Community Survey 2011. IPUMS-International, Statistics South Africa.</t>
        </r>
      </text>
    </comment>
    <comment ref="I150" authorId="0" shapeId="0" xr:uid="{00000000-0006-0000-0900-000078010000}">
      <text>
        <r>
          <rPr>
            <sz val="10"/>
            <color rgb="FF333333"/>
            <rFont val="Calibri"/>
            <family val="2"/>
          </rPr>
          <t>SOURCE: South Africa DHS 2016. The survey collected data on school attendance and educational attainment for all ages.</t>
        </r>
      </text>
    </comment>
    <comment ref="C151" authorId="0" shapeId="0" xr:uid="{00000000-0006-0000-0900-000079010000}">
      <text>
        <r>
          <rPr>
            <sz val="10"/>
            <color rgb="FF333333"/>
            <rFont val="Calibri"/>
            <family val="2"/>
          </rPr>
          <t>SOURCE: South Sudan MICS 2010. The survey collected data on school attendance for age 5-24 and educational attainment for age 5 and above.</t>
        </r>
      </text>
    </comment>
    <comment ref="C152" authorId="0" shapeId="0" xr:uid="{00000000-0006-0000-0900-00007A010000}">
      <text>
        <r>
          <rPr>
            <sz val="10"/>
            <color rgb="FF333333"/>
            <rFont val="Calibri"/>
            <family val="2"/>
          </rPr>
          <t>SOURCE: Togo MICS 2010. The survey collected data on school attendance for age 3-24 and educational attainment for age 3 and above.</t>
        </r>
      </text>
    </comment>
    <comment ref="G152" authorId="0" shapeId="0" xr:uid="{00000000-0006-0000-0900-00007B010000}">
      <text>
        <r>
          <rPr>
            <sz val="10"/>
            <color rgb="FF333333"/>
            <rFont val="Calibri"/>
            <family val="2"/>
          </rPr>
          <t>SOURCE: Togo DHS 2013-14. The survey collected data on school attendance for age 3-24 and educational attainment for age 3 and above.</t>
        </r>
      </text>
    </comment>
    <comment ref="J152" authorId="0" shapeId="0" xr:uid="{00000000-0006-0000-0900-00007C010000}">
      <text>
        <r>
          <rPr>
            <sz val="10"/>
            <color rgb="FF333333"/>
            <rFont val="Calibri"/>
            <family val="2"/>
          </rPr>
          <t>QUALIFIER: This data point is a NATIONAL ESTIMATE. SOURCE: Togo MICS 2017. The survey collected data on school attendance for age 3-24 and educational attainment for age 3 and above.</t>
        </r>
      </text>
    </comment>
    <comment ref="D153" authorId="0" shapeId="0" xr:uid="{00000000-0006-0000-0900-00007D010000}">
      <text>
        <r>
          <rPr>
            <sz val="10"/>
            <color rgb="FF333333"/>
            <rFont val="Calibri"/>
            <family val="2"/>
          </rPr>
          <t>SOURCE: Uganda DHS 2011. The survey collected data on school attendance for age 3-24 and educational attainment for age 3 and above.</t>
        </r>
      </text>
    </comment>
    <comment ref="I153" authorId="0" shapeId="0" xr:uid="{00000000-0006-0000-0900-00007E010000}">
      <text>
        <r>
          <rPr>
            <sz val="10"/>
            <color rgb="FF333333"/>
            <rFont val="Calibri"/>
            <family val="2"/>
          </rPr>
          <t>SOURCE: Uganda DHS 2016. The survey collected data on school attendance for age 5-24 and educational attainment for age 5 and above.</t>
        </r>
      </text>
    </comment>
    <comment ref="C154" authorId="0" shapeId="0" xr:uid="{00000000-0006-0000-0900-00007F010000}">
      <text>
        <r>
          <rPr>
            <sz val="10"/>
            <color rgb="FF333333"/>
            <rFont val="Calibri"/>
            <family val="2"/>
          </rPr>
          <t>SOURCE: United Republic of Tanzania DHS 2010. The survey collected data on school attendance for age 5-24 and educational attainment for age 5 and above.</t>
        </r>
      </text>
    </comment>
    <comment ref="H154" authorId="0" shapeId="0" xr:uid="{00000000-0006-0000-0900-000080010000}">
      <text>
        <r>
          <rPr>
            <sz val="10"/>
            <color rgb="FF333333"/>
            <rFont val="Calibri"/>
            <family val="2"/>
          </rPr>
          <t>SOURCE: United Republic of Tanzania DHS 2015-16. The survey collected data on school attendance for age 5-24 and educational attainment for age 5 and above.</t>
        </r>
      </text>
    </comment>
    <comment ref="C155" authorId="0" shapeId="0" xr:uid="{00000000-0006-0000-0900-000081010000}">
      <text>
        <r>
          <rPr>
            <sz val="10"/>
            <color rgb="FF333333"/>
            <rFont val="Calibri"/>
            <family val="2"/>
          </rPr>
          <t>SOURCE: Zambia Census of Population and Housing 2010. IPUMS-International, Central Statistical Office.</t>
        </r>
      </text>
    </comment>
    <comment ref="F155" authorId="0" shapeId="0" xr:uid="{00000000-0006-0000-0900-000082010000}">
      <text>
        <r>
          <rPr>
            <sz val="10"/>
            <color rgb="FF333333"/>
            <rFont val="Calibri"/>
            <family val="2"/>
          </rPr>
          <t>SOURCE: Zambia DHS 2013-14. The survey collected data on school attendance for age 5-24 and educational attainment for age 5 and above.</t>
        </r>
      </text>
    </comment>
    <comment ref="K155" authorId="0" shapeId="0" xr:uid="{00000000-0006-0000-0900-000083010000}">
      <text>
        <r>
          <rPr>
            <sz val="10"/>
            <color rgb="FF333333"/>
            <rFont val="Calibri"/>
            <family val="2"/>
          </rPr>
          <t>QUALIFIER: This data point is a NATIONAL ESTIMATE. SOURCE: Zambia DHS 2018. The survey collected data on school attendance for age 2-24 and educational attainment for age 2 and above.</t>
        </r>
      </text>
    </comment>
    <comment ref="C156" authorId="0" shapeId="0" xr:uid="{00000000-0006-0000-0900-000084010000}">
      <text>
        <r>
          <rPr>
            <sz val="10"/>
            <color rgb="FF333333"/>
            <rFont val="Calibri"/>
            <family val="2"/>
          </rPr>
          <t>SOURCE: Zimbabwe DHS 2010-11. The survey collected data on school attendance for age 5-24 and educational attainment for age 5 and above.</t>
        </r>
      </text>
    </comment>
    <comment ref="G156" authorId="0" shapeId="0" xr:uid="{00000000-0006-0000-0900-000085010000}">
      <text>
        <r>
          <rPr>
            <sz val="10"/>
            <color rgb="FF333333"/>
            <rFont val="Calibri"/>
            <family val="2"/>
          </rPr>
          <t>SOURCE: Zimbabwe MICS 2014. World Inequality Database on Education (WIDE), June 2019.</t>
        </r>
      </text>
    </comment>
    <comment ref="H156" authorId="0" shapeId="0" xr:uid="{00000000-0006-0000-0900-000086010000}">
      <text>
        <r>
          <rPr>
            <sz val="10"/>
            <color rgb="FF333333"/>
            <rFont val="Calibri"/>
            <family val="2"/>
          </rPr>
          <t>SOURCE: Zimbabwe DHS 2015. The survey collected data on school attendance for age 3-24 and educational attainment for age 3 and above.</t>
        </r>
      </text>
    </comment>
    <comment ref="L156" authorId="0" shapeId="0" xr:uid="{00000000-0006-0000-0900-000087010000}">
      <text>
        <r>
          <rPr>
            <sz val="10"/>
            <color rgb="FF333333"/>
            <rFont val="Calibri"/>
            <family val="2"/>
          </rPr>
          <t>QUALIFIER: This data point is a NATIONAL ESTIMATE. SOURCE: Zimbabwe MICS 2019. The survey collected data on school attendance for age 3-24 and educational attainment for age 3 and above.</t>
        </r>
      </text>
    </comment>
  </commentList>
</comments>
</file>

<file path=xl/sharedStrings.xml><?xml version="1.0" encoding="utf-8"?>
<sst xmlns="http://schemas.openxmlformats.org/spreadsheetml/2006/main" count="22100" uniqueCount="318">
  <si>
    <t>Benchmark Tables - Global and thematic indicators for the SDG 4 (2010-2020)</t>
  </si>
  <si>
    <t xml:space="preserve">Terms: </t>
  </si>
  <si>
    <t>The UNESCO Institute for Statistics (UIS) encourages the use of its data, publications and other products for informational purposes only</t>
  </si>
  <si>
    <t xml:space="preserve">Users are required to acknowledge the UIS as the source of the data as indicated below: </t>
  </si>
  <si>
    <t>Source: UNESCO Institute for Statistics, September 2020 data update, http://data.uis.unesco.org/</t>
  </si>
  <si>
    <t>Sheet</t>
  </si>
  <si>
    <t>Target</t>
  </si>
  <si>
    <t>Total</t>
  </si>
  <si>
    <t>Female</t>
  </si>
  <si>
    <t>Male</t>
  </si>
  <si>
    <t>Indicator Code</t>
  </si>
  <si>
    <t>1.a</t>
  </si>
  <si>
    <t>1.a.2</t>
  </si>
  <si>
    <t>Expenditure on education as a percentage of total government expenditure (%)</t>
  </si>
  <si>
    <t/>
  </si>
  <si>
    <t>4.1</t>
  </si>
  <si>
    <t>4.1.1</t>
  </si>
  <si>
    <t>Proportion of students in Grade 2 or 3 achieving at least a minimum proficiency level in reading, both sexes (%)</t>
  </si>
  <si>
    <t>X</t>
  </si>
  <si>
    <t>Proportion of students at the end of primary education achieving at least a minimum proficiency level in reading, both sexes (%)</t>
  </si>
  <si>
    <t>Proportion of students at the end of lower secondary education achieving at least a minimum proficiency level in reading, both sexes (%)</t>
  </si>
  <si>
    <t>Proportion of students in Grade 2 or 3 achieving at least a minimum proficiency level in mathematics, both sexes (%)</t>
  </si>
  <si>
    <t>Proportion of students at the end of primary education achieving at least a minimum proficiency level in mathematics, both sexes (%)</t>
  </si>
  <si>
    <t>Proportion of students at the end of lower secondary education achieving at least a minimum proficiency level in mathematics, both sexes (%)</t>
  </si>
  <si>
    <t>4.1.2</t>
  </si>
  <si>
    <t>Completion rate, primary education, both sexes (%)</t>
  </si>
  <si>
    <t>Completion rate, lower secondary education, both sexes (%)</t>
  </si>
  <si>
    <t>Completion rate, upper secondary education, both sexes (%)</t>
  </si>
  <si>
    <t>4.1.4</t>
  </si>
  <si>
    <t>Out-of-school rate for children of primary school age, both sexes (%)</t>
  </si>
  <si>
    <t>Out-of-school rate for adolescents of lower secondary school age, both sexes (%)</t>
  </si>
  <si>
    <t>Out-of-school rate for youth of upper secondary school age, both sexes (%)</t>
  </si>
  <si>
    <t>4.2</t>
  </si>
  <si>
    <t>4.2.2</t>
  </si>
  <si>
    <t>Adjusted net enrolment rate, one year before the official primary entry age, both sexes (%)</t>
  </si>
  <si>
    <t>Adjusted net enrolment rate, one year before the official primary entry age, female (%)</t>
  </si>
  <si>
    <t>Adjusted net enrolment rate, one year before the official primary entry age, male (%)</t>
  </si>
  <si>
    <t>4.c</t>
  </si>
  <si>
    <t>4.c.1</t>
  </si>
  <si>
    <t>Proportion of teachers with the minimum required qualifications in pre-primary education, both sexes (%)</t>
  </si>
  <si>
    <t>Proportion of teachers with the minimum required qualifications in primary education, both sexes (%)</t>
  </si>
  <si>
    <t>Proportion of teachers with the minimum required qualifications in lower secondary education, both sexes (%)</t>
  </si>
  <si>
    <t>Proportion of teachers with the minimum required qualifications in upper secondary education, both sexes (%)</t>
  </si>
  <si>
    <t>Global and thematic indicators for the SDG 4 by Country (2010-2020)</t>
  </si>
  <si>
    <t>Target 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</si>
  <si>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    Sub-theme:  1.a.2 Proportion of total government spending on essential services (education, health and social protection)</t>
  </si>
  <si>
    <t xml:space="preserve">      Table:  1.a.2 Proportion of total government spending on essential services (education)</t>
  </si>
  <si>
    <t xml:space="preserve">        Indicator:  XGovExp.IMF - Expenditure on education as a percentage of total government expenditure (%)</t>
  </si>
  <si>
    <t>Region</t>
  </si>
  <si>
    <t>Country</t>
  </si>
  <si>
    <t>2010</t>
  </si>
  <si>
    <t>2011</t>
  </si>
  <si>
    <t>2012</t>
  </si>
  <si>
    <t>2013</t>
  </si>
  <si>
    <t>2014</t>
  </si>
  <si>
    <t>2015</t>
  </si>
  <si>
    <t>2016</t>
  </si>
  <si>
    <t>2017</t>
  </si>
  <si>
    <t>2018</t>
  </si>
  <si>
    <t>2019</t>
  </si>
  <si>
    <t>2020</t>
  </si>
  <si>
    <t>Central and Southern Asia</t>
  </si>
  <si>
    <t>Afghanistan</t>
  </si>
  <si>
    <t>..</t>
  </si>
  <si>
    <t>Bangladesh</t>
  </si>
  <si>
    <t>Bhutan</t>
  </si>
  <si>
    <t>India</t>
  </si>
  <si>
    <t>Iran (Islamic Republic of)</t>
  </si>
  <si>
    <t>Kazakhstan</t>
  </si>
  <si>
    <t>Kyrgyzstan</t>
  </si>
  <si>
    <t>Maldives</t>
  </si>
  <si>
    <t>Nepal</t>
  </si>
  <si>
    <t>Pakistan</t>
  </si>
  <si>
    <t>Sri Lanka</t>
  </si>
  <si>
    <t>Tajikistan</t>
  </si>
  <si>
    <t>Turkmenistan</t>
  </si>
  <si>
    <t>Uzbekistan</t>
  </si>
  <si>
    <t>Eastern and South-Eastern Asia</t>
  </si>
  <si>
    <t>Brunei Darussalam</t>
  </si>
  <si>
    <t>Cambodia</t>
  </si>
  <si>
    <t>China, Hong Kong Special Administrative Region</t>
  </si>
  <si>
    <t>China, Macao Special Administrative Region</t>
  </si>
  <si>
    <t>Indonesia</t>
  </si>
  <si>
    <t>Japan</t>
  </si>
  <si>
    <t>Lao People's Democratic Republic</t>
  </si>
  <si>
    <t>Malaysia</t>
  </si>
  <si>
    <t>Mongolia</t>
  </si>
  <si>
    <t>Myanmar</t>
  </si>
  <si>
    <t>Singapore</t>
  </si>
  <si>
    <t>Thailand</t>
  </si>
  <si>
    <t>Timor-Leste</t>
  </si>
  <si>
    <t>Viet Nam</t>
  </si>
  <si>
    <t>Europe and Northern America</t>
  </si>
  <si>
    <t>Albania</t>
  </si>
  <si>
    <t>Andorra</t>
  </si>
  <si>
    <t>Austria</t>
  </si>
  <si>
    <t>Belarus</t>
  </si>
  <si>
    <t>Belgium</t>
  </si>
  <si>
    <t>Bermuda</t>
  </si>
  <si>
    <t>Bulgaria</t>
  </si>
  <si>
    <t>Canada</t>
  </si>
  <si>
    <t>Croatia</t>
  </si>
  <si>
    <t>Czechia</t>
  </si>
  <si>
    <t>Denmark</t>
  </si>
  <si>
    <t>Estonia</t>
  </si>
  <si>
    <t>Finland</t>
  </si>
  <si>
    <t>France</t>
  </si>
  <si>
    <t>Germany</t>
  </si>
  <si>
    <t>Holy See</t>
  </si>
  <si>
    <t>Hungary</t>
  </si>
  <si>
    <t>Iceland</t>
  </si>
  <si>
    <t>Ireland</t>
  </si>
  <si>
    <t>Italy</t>
  </si>
  <si>
    <t>Latvia</t>
  </si>
  <si>
    <t>Lithuania</t>
  </si>
  <si>
    <t>Luxembourg</t>
  </si>
  <si>
    <t>Malta</t>
  </si>
  <si>
    <t>Monaco</t>
  </si>
  <si>
    <t>Netherlands</t>
  </si>
  <si>
    <t>Norway</t>
  </si>
  <si>
    <t>Poland</t>
  </si>
  <si>
    <t>Portugal</t>
  </si>
  <si>
    <t>Republic of Moldova</t>
  </si>
  <si>
    <t>Romania</t>
  </si>
  <si>
    <t>Russian Federation</t>
  </si>
  <si>
    <t>San Marino</t>
  </si>
  <si>
    <t>Serbia</t>
  </si>
  <si>
    <t>Slovakia</t>
  </si>
  <si>
    <t>Slovenia</t>
  </si>
  <si>
    <t>Spain</t>
  </si>
  <si>
    <t>Sweden</t>
  </si>
  <si>
    <t>Switzerland</t>
  </si>
  <si>
    <t>Ukraine</t>
  </si>
  <si>
    <t>United Kingdom of Great Britain and Northern Ireland</t>
  </si>
  <si>
    <t>Latin America and the Caribbean</t>
  </si>
  <si>
    <t>Argentina</t>
  </si>
  <si>
    <t>Aruba</t>
  </si>
  <si>
    <t>Barbados</t>
  </si>
  <si>
    <t>Belize</t>
  </si>
  <si>
    <t>Brazil</t>
  </si>
  <si>
    <t>Chile</t>
  </si>
  <si>
    <t>Colombia</t>
  </si>
  <si>
    <t>Costa Rica</t>
  </si>
  <si>
    <t>Dominica</t>
  </si>
  <si>
    <t>Ecuador</t>
  </si>
  <si>
    <t>El Salvador</t>
  </si>
  <si>
    <t>Grenada</t>
  </si>
  <si>
    <t>Guatemala</t>
  </si>
  <si>
    <t>Guyana</t>
  </si>
  <si>
    <t>Haiti</t>
  </si>
  <si>
    <t>Honduras</t>
  </si>
  <si>
    <t>Jamaica</t>
  </si>
  <si>
    <t>Mexico</t>
  </si>
  <si>
    <t>Nicaragua</t>
  </si>
  <si>
    <t>Panama</t>
  </si>
  <si>
    <t>Paraguay</t>
  </si>
  <si>
    <t>Peru</t>
  </si>
  <si>
    <t>Saint Kitts and Nevis</t>
  </si>
  <si>
    <t>Saint Lucia</t>
  </si>
  <si>
    <t>Saint Vincent and the Grenadines</t>
  </si>
  <si>
    <t>Turks and Caicos Islands</t>
  </si>
  <si>
    <t>Uruguay</t>
  </si>
  <si>
    <t>Northern Africa and Western Asia</t>
  </si>
  <si>
    <t>Armenia</t>
  </si>
  <si>
    <t>Azerbaijan</t>
  </si>
  <si>
    <t>Bahrain</t>
  </si>
  <si>
    <t>Cyprus</t>
  </si>
  <si>
    <t>Georgia</t>
  </si>
  <si>
    <t>Israel</t>
  </si>
  <si>
    <t>Jordan</t>
  </si>
  <si>
    <t>Lebanon</t>
  </si>
  <si>
    <t>Oman</t>
  </si>
  <si>
    <t>Qatar</t>
  </si>
  <si>
    <t>Tunisia</t>
  </si>
  <si>
    <t>Oceania</t>
  </si>
  <si>
    <t>Australia</t>
  </si>
  <si>
    <t>Cook Islands</t>
  </si>
  <si>
    <t>Fiji</t>
  </si>
  <si>
    <t>Marshall Islands</t>
  </si>
  <si>
    <t>Micronesia (Federated States of)</t>
  </si>
  <si>
    <t>New Zealand</t>
  </si>
  <si>
    <t>Papua New Guinea</t>
  </si>
  <si>
    <t>Samoa</t>
  </si>
  <si>
    <t>Solomon Islands</t>
  </si>
  <si>
    <t>Vanuatu</t>
  </si>
  <si>
    <t>Sub-Saharan Africa</t>
  </si>
  <si>
    <t>Angola</t>
  </si>
  <si>
    <t>Benin</t>
  </si>
  <si>
    <t>Burkina Faso</t>
  </si>
  <si>
    <t>Burundi</t>
  </si>
  <si>
    <t>Cabo Verde</t>
  </si>
  <si>
    <t>Cameroon</t>
  </si>
  <si>
    <t>Central African Republic</t>
  </si>
  <si>
    <t>Chad</t>
  </si>
  <si>
    <t>Comoros</t>
  </si>
  <si>
    <t>Congo</t>
  </si>
  <si>
    <t>Côte d'Ivoire</t>
  </si>
  <si>
    <t>Democratic Republic of the Congo</t>
  </si>
  <si>
    <t>Djibouti</t>
  </si>
  <si>
    <t>Eswatini</t>
  </si>
  <si>
    <t>Ethiopia</t>
  </si>
  <si>
    <t>Gabon</t>
  </si>
  <si>
    <t>Gambia</t>
  </si>
  <si>
    <t>Ghana</t>
  </si>
  <si>
    <t>Guinea</t>
  </si>
  <si>
    <t>Guinea-Bissau</t>
  </si>
  <si>
    <t>Kenya</t>
  </si>
  <si>
    <t>Lesotho</t>
  </si>
  <si>
    <t>Liberia</t>
  </si>
  <si>
    <t>Madagascar</t>
  </si>
  <si>
    <t>Malawi</t>
  </si>
  <si>
    <t>Mali</t>
  </si>
  <si>
    <t>Mauritania</t>
  </si>
  <si>
    <t>Mauritius</t>
  </si>
  <si>
    <t>Mozambique</t>
  </si>
  <si>
    <t>Namibia</t>
  </si>
  <si>
    <t>Niger</t>
  </si>
  <si>
    <t>Rwanda</t>
  </si>
  <si>
    <t>Sao Tome and Principe</t>
  </si>
  <si>
    <t>Senegal</t>
  </si>
  <si>
    <t>Seychelles</t>
  </si>
  <si>
    <t>Sierra Leone</t>
  </si>
  <si>
    <t>South Africa</t>
  </si>
  <si>
    <t>South Sudan</t>
  </si>
  <si>
    <t>Togo</t>
  </si>
  <si>
    <t>Uganda</t>
  </si>
  <si>
    <t>United Republic of Tanzania</t>
  </si>
  <si>
    <t>Zambia</t>
  </si>
  <si>
    <t>Zimbabwe</t>
  </si>
  <si>
    <t>Target 4.1: By 2030, ensure that all girls and boys complete free, equitable and quality primary and secondary education leading to relevant and effective learning outcomes</t>
  </si>
  <si>
    <t xml:space="preserve">    Sub-theme:  4.1.1 Proportion of children and young people (a) in Grade 2 or 3; (b) at the end of primary education; and (c) at the end of lower secondary education achieving at least a minimum proficiency level in (i) reading and (ii) mathematics, by sex</t>
  </si>
  <si>
    <t xml:space="preserve">      Table:  4.1.1 Achieving at least a minimum proficiency level in reading in Grade 2 or 3</t>
  </si>
  <si>
    <t xml:space="preserve">        Indicator:  Read.G2t3 - Proportion of students in Grade 2 or 3 achieving at least a minimum proficiency level in reading, both sexes (%)</t>
  </si>
  <si>
    <t>China</t>
  </si>
  <si>
    <t>Democratic People's Republic of Korea</t>
  </si>
  <si>
    <t>United States of America</t>
  </si>
  <si>
    <t>Cuba</t>
  </si>
  <si>
    <t>Dominican Republic</t>
  </si>
  <si>
    <t>Suriname</t>
  </si>
  <si>
    <t>Trinidad and Tobago</t>
  </si>
  <si>
    <t>Egypt</t>
  </si>
  <si>
    <t>Kuwait</t>
  </si>
  <si>
    <t>Morocco</t>
  </si>
  <si>
    <t>Saudi Arabia</t>
  </si>
  <si>
    <t>United Arab Emirates</t>
  </si>
  <si>
    <t>Kiribati</t>
  </si>
  <si>
    <t>Botswana</t>
  </si>
  <si>
    <t>Nigeria</t>
  </si>
  <si>
    <t xml:space="preserve">      Table:  4.1.1 Achieving at least a minimum proficiency level in reading at the end of primary education</t>
  </si>
  <si>
    <t xml:space="preserve">        Indicator:  Read.Primary - Proportion of students at the end of primary education achieving at least a minimum proficiency level in reading, both sexes (%)</t>
  </si>
  <si>
    <t xml:space="preserve">      Table:  4.1.1 Achieving at least a minimum proficiency level in reading at the end of lower secondary education</t>
  </si>
  <si>
    <t xml:space="preserve">        Indicator:  Read.LowerSec - Proportion of students at the end of lower secondary education achieving at least a minimum proficiency level in reading, both sexes (%)</t>
  </si>
  <si>
    <t>Philippines</t>
  </si>
  <si>
    <t>Republic of Korea</t>
  </si>
  <si>
    <t>Bosnia and Herzegovina</t>
  </si>
  <si>
    <t>Greece</t>
  </si>
  <si>
    <t>Liechtenstein</t>
  </si>
  <si>
    <t>Montenegro</t>
  </si>
  <si>
    <t>North Macedonia</t>
  </si>
  <si>
    <t>Algeria</t>
  </si>
  <si>
    <t>Turkey</t>
  </si>
  <si>
    <t xml:space="preserve">      Table:  4.1.1 Achieving at least a minimum proficiency level in mathematics in Grade 2 or 3</t>
  </si>
  <si>
    <t xml:space="preserve">        Indicator:  Math.G2t3 - Proportion of students in Grade 2 or 3 achieving at least a minimum proficiency level in mathematics, both sexes (%)</t>
  </si>
  <si>
    <t>Puerto Rico</t>
  </si>
  <si>
    <t>Yemen</t>
  </si>
  <si>
    <t xml:space="preserve">      Table:  4.1.1 Achieving at least a minimum proficiency level in mathematics at the end of primary education</t>
  </si>
  <si>
    <t xml:space="preserve">        Indicator:  Math.Primary - Proportion of students at the end of primary education achieving at least a minimum proficiency level in mathematics, both sexes (%)</t>
  </si>
  <si>
    <t xml:space="preserve">      Table:  4.1.1 Achieving at least a minimum proficiency level in mathematics at the end of lower secondary education</t>
  </si>
  <si>
    <t xml:space="preserve">        Indicator:  Math.LowerSec - Proportion of students at the end of lower secondary education achieving at least a minimum proficiency level in mathematics, both sexes (%)</t>
  </si>
  <si>
    <t>Palestine</t>
  </si>
  <si>
    <t>Syrian Arab Republic</t>
  </si>
  <si>
    <t xml:space="preserve">    Sub-theme:  4.1.2 Completion rate (primary education, lower secondary education, upper secondary education)</t>
  </si>
  <si>
    <t xml:space="preserve">      Table:  4.1.2 Completion rate, primary education by sex and location</t>
  </si>
  <si>
    <t xml:space="preserve">        Indicator:  CR.1 - Completion rate, primary education, both sexes (%)</t>
  </si>
  <si>
    <t>Bolivia (Plurinational State of)</t>
  </si>
  <si>
    <t>Venezuela (Bolivarian Republic of)</t>
  </si>
  <si>
    <t>Iraq</t>
  </si>
  <si>
    <t>Sudan</t>
  </si>
  <si>
    <t xml:space="preserve">      Table:  4.1.2 Completion rate, lower secondary education by sex and location</t>
  </si>
  <si>
    <t xml:space="preserve">        Indicator:  CR.2 - Completion rate, lower secondary education, both sexes (%)</t>
  </si>
  <si>
    <t xml:space="preserve">      Table:  4.1.2 Completion rate, upper secondary education by sex and location</t>
  </si>
  <si>
    <t xml:space="preserve">        Indicator:  CR.3 - Completion rate, upper secondary education, both sexes (%)</t>
  </si>
  <si>
    <t xml:space="preserve">    Sub-theme:  4.1.4 Out-of-school rate (primary education, lower secondary education, upper secondary education)</t>
  </si>
  <si>
    <t xml:space="preserve">      Table:  4.1.4 Out-of-school rate by school age and sex (administrative data)</t>
  </si>
  <si>
    <t xml:space="preserve">        Indicator:  ROFST.1.cp - Out-of-school rate for children of primary school age, both sexes (%)</t>
  </si>
  <si>
    <t>Gibraltar</t>
  </si>
  <si>
    <t>Anguilla</t>
  </si>
  <si>
    <t>Antigua and Barbuda</t>
  </si>
  <si>
    <t>Bahamas</t>
  </si>
  <si>
    <t>British Virgin Islands</t>
  </si>
  <si>
    <t>Cayman Islands</t>
  </si>
  <si>
    <t>Montserrat</t>
  </si>
  <si>
    <t>Nauru</t>
  </si>
  <si>
    <t>Palau</t>
  </si>
  <si>
    <t>Tonga</t>
  </si>
  <si>
    <t>Tuvalu</t>
  </si>
  <si>
    <t>Equatorial Guinea</t>
  </si>
  <si>
    <t>Eritrea</t>
  </si>
  <si>
    <t xml:space="preserve">        Indicator:  ROFST.2.cp - Out-of-school rate for adolescents of lower secondary school age, both sexes (%)</t>
  </si>
  <si>
    <t>Sint Maarten (Dutch part)</t>
  </si>
  <si>
    <t xml:space="preserve">        Indicator:  ROFST.3.cp - Out-of-school rate for youth of upper secondary school age, both sexes (%)</t>
  </si>
  <si>
    <t>Niue</t>
  </si>
  <si>
    <t>Tokelau</t>
  </si>
  <si>
    <t>Target 4.2: By 2030, ensure that all girls and boys have access to quality early childhood development, care and pre-primary education so that they are ready for primary education</t>
  </si>
  <si>
    <t xml:space="preserve">    Sub-theme:  4.2.2 Participation rate in organized learning (one year before the official primary entry age), by sex</t>
  </si>
  <si>
    <t xml:space="preserve">      Table:  4.2.2 Participation rate in organized learning (one year before the official primary entry age), by sex (administrative data)</t>
  </si>
  <si>
    <t xml:space="preserve">        Indicator:  NERA.AgM1.cp - Adjusted net enrolment rate, one year before the official primary entry age, both sexes (%)</t>
  </si>
  <si>
    <t xml:space="preserve">        Indicator:  NERA.AgM1.F.cp - Adjusted net enrolment rate, one year before the official primary entry age, female (%)</t>
  </si>
  <si>
    <t xml:space="preserve">        Indicator:  NERA.AgM1.M.cp - Adjusted net enrolment rate, one year before the official primary entry age, male (%)</t>
  </si>
  <si>
    <t>Target 4.c: By 2030, substantially increase the supply of qualified teachers, including through international cooperation for teacher training in developing countries, especially least developed countries and small island developing States</t>
  </si>
  <si>
    <t xml:space="preserve">    Sub-theme:  4.c.1 Proportion of teachers with the minimum required qualifications, by education level. Note: Refinement of the indicator name approved by the Inter-agency and Expert Group on SDG Indicators (IAEG-SDGs) on 13 March and 2 April 2020. Final approval pending the 52nd session of the Statistical Commission in March 2021.</t>
  </si>
  <si>
    <t xml:space="preserve">      Table:  4.c.1 Proportion of teachers with the minimum required qualifications, by education level. Note: Refinement of the indicator name approved by the Inter-agency and Expert Group on SDG Indicators (IAEG-SDGs) on 13 March and 2 April 2020. Final approval pending the 52nd session of the Statistical Commission in March 2021.</t>
  </si>
  <si>
    <t xml:space="preserve">        Indicator:  TRTP.02 - Proportion of teachers with the minimum required qualifications in pre-primary education, both sexes (%)</t>
  </si>
  <si>
    <t xml:space="preserve">        Indicator:  TRTP.1 - Proportion of teachers with the minimum required qualifications in primary education, both sexes (%)</t>
  </si>
  <si>
    <t xml:space="preserve">        Indicator:  TRTP.2 - Proportion of teachers with the minimum required qualifications in lower secondary education, both sexes (%)</t>
  </si>
  <si>
    <t xml:space="preserve">        Indicator:  TRTP.3 - Proportion of teachers with the minimum required qualifications in upper secondary education, both sexes (%)</t>
  </si>
  <si>
    <t>SDG Indicator Name</t>
  </si>
  <si>
    <t>SDG Indicator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</si>
</sst>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rgb="FF000000"/>
      <name val="Calibri"/>
      <family val="2"/>
      <scheme val="minor"/>
    </font>
    <font>
      <b/>
      <sz val="11"/>
      <color rgb="FFFFFFFF"/>
      <name val="Calibri"/>
      <family val="2"/>
    </font>
    <font>
      <sz val="11"/>
      <color rgb="FF333333"/>
      <name val="Calibri"/>
      <family val="2"/>
    </font>
    <font>
      <u/>
      <sz val="11"/>
      <color rgb="FF000000"/>
      <name val="Calibri"/>
      <family val="2"/>
    </font>
    <font>
      <u/>
      <sz val="11"/>
      <color theme="10"/>
      <name val="Calibri"/>
      <family val="2"/>
    </font>
    <font>
      <sz val="10"/>
      <color rgb="FF333333"/>
      <name val="Calibri"/>
      <family val="2"/>
    </font>
  </fonts>
  <fills count="3">
    <fill>
      <patternFill patternType="none"/>
    </fill>
    <fill>
      <patternFill patternType="gray125"/>
    </fill>
    <fill>
      <patternFill patternType="solid">
        <fgColor rgb="FF00A3E3"/>
      </patternFill>
    </fill>
  </fills>
  <borders count="2">
    <border>
      <left/>
      <right/>
      <top/>
      <bottom/>
      <diagonal/>
    </border>
    <border>
      <left/>
      <right/>
      <top/>
      <bottom style="thin">
        <color rgb="FF000000"/>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wrapText="1"/>
    </xf>
    <xf numFmtId="0" fontId="1" fillId="2" borderId="0" xfId="0" applyFont="1" applyFill="1" applyAlignment="1">
      <alignment horizontal="left"/>
    </xf>
    <xf numFmtId="164" fontId="2" fillId="0" borderId="0" xfId="0" applyNumberFormat="1" applyFont="1" applyAlignment="1">
      <alignment vertical="center" wrapText="1"/>
    </xf>
    <xf numFmtId="0" fontId="2" fillId="0" borderId="0" xfId="0" applyFont="1" applyAlignment="1">
      <alignment horizontal="center"/>
    </xf>
    <xf numFmtId="0" fontId="3" fillId="0" borderId="0" xfId="0" applyFont="1" applyAlignment="1">
      <alignment horizontal="center"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7:H27" totalsRowShown="0">
  <tableColumns count="8">
    <tableColumn id="1" xr3:uid="{00000000-0010-0000-0000-000001000000}" name="Sheet"/>
    <tableColumn id="2" xr3:uid="{00000000-0010-0000-0000-000002000000}" name="Target"/>
    <tableColumn id="3" xr3:uid="{00000000-0010-0000-0000-000003000000}" name="SDG Indicator #"/>
    <tableColumn id="4" xr3:uid="{00000000-0010-0000-0000-000004000000}" name="SDG Indicator Name"/>
    <tableColumn id="5" xr3:uid="{00000000-0010-0000-0000-000005000000}" name="Total"/>
    <tableColumn id="6" xr3:uid="{00000000-0010-0000-0000-000006000000}" name="Female"/>
    <tableColumn id="7" xr3:uid="{00000000-0010-0000-0000-000007000000}" name="Male"/>
    <tableColumn id="8" xr3:uid="{00000000-0010-0000-0000-000008000000}" name="Indicator Code"/>
  </tableColumns>
  <tableStyleInfo name="TableStyleLight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A10:M156" totalsRowShown="0">
  <tableColumns count="13">
    <tableColumn id="1" xr3:uid="{00000000-0010-0000-0900-000001000000}" name="Region"/>
    <tableColumn id="2" xr3:uid="{00000000-0010-0000-0900-000002000000}" name="Country"/>
    <tableColumn id="3" xr3:uid="{00000000-0010-0000-0900-000003000000}" name="2010"/>
    <tableColumn id="4" xr3:uid="{00000000-0010-0000-0900-000004000000}" name="2011"/>
    <tableColumn id="5" xr3:uid="{00000000-0010-0000-0900-000005000000}" name="2012"/>
    <tableColumn id="6" xr3:uid="{00000000-0010-0000-0900-000006000000}" name="2013"/>
    <tableColumn id="7" xr3:uid="{00000000-0010-0000-0900-000007000000}" name="2014"/>
    <tableColumn id="8" xr3:uid="{00000000-0010-0000-0900-000008000000}" name="2015"/>
    <tableColumn id="9" xr3:uid="{00000000-0010-0000-0900-000009000000}" name="2016"/>
    <tableColumn id="10" xr3:uid="{00000000-0010-0000-0900-00000A000000}" name="2017"/>
    <tableColumn id="11" xr3:uid="{00000000-0010-0000-0900-00000B000000}" name="2018"/>
    <tableColumn id="12" xr3:uid="{00000000-0010-0000-0900-00000C000000}" name="2019"/>
    <tableColumn id="13" xr3:uid="{00000000-0010-0000-0900-00000D000000}" name="2020"/>
  </tableColumns>
  <tableStyleInfo name="TableStyleLight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3" displayName="Table13" ref="A10:M155" totalsRowShown="0">
  <tableColumns count="13">
    <tableColumn id="1" xr3:uid="{00000000-0010-0000-0A00-000001000000}" name="Region"/>
    <tableColumn id="2" xr3:uid="{00000000-0010-0000-0A00-000002000000}" name="Country"/>
    <tableColumn id="3" xr3:uid="{00000000-0010-0000-0A00-000003000000}" name="2010"/>
    <tableColumn id="4" xr3:uid="{00000000-0010-0000-0A00-000004000000}" name="2011"/>
    <tableColumn id="5" xr3:uid="{00000000-0010-0000-0A00-000005000000}" name="2012"/>
    <tableColumn id="6" xr3:uid="{00000000-0010-0000-0A00-000006000000}" name="2013"/>
    <tableColumn id="7" xr3:uid="{00000000-0010-0000-0A00-000007000000}" name="2014"/>
    <tableColumn id="8" xr3:uid="{00000000-0010-0000-0A00-000008000000}" name="2015"/>
    <tableColumn id="9" xr3:uid="{00000000-0010-0000-0A00-000009000000}" name="2016"/>
    <tableColumn id="10" xr3:uid="{00000000-0010-0000-0A00-00000A000000}" name="2017"/>
    <tableColumn id="11" xr3:uid="{00000000-0010-0000-0A00-00000B000000}" name="2018"/>
    <tableColumn id="12" xr3:uid="{00000000-0010-0000-0A00-00000C000000}" name="2019"/>
    <tableColumn id="13" xr3:uid="{00000000-0010-0000-0A00-00000D000000}" name="2020"/>
  </tableColumns>
  <tableStyleInfo name="TableStyleLight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14" displayName="Table14" ref="A10:M199" totalsRowShown="0">
  <tableColumns count="13">
    <tableColumn id="1" xr3:uid="{00000000-0010-0000-0B00-000001000000}" name="Region"/>
    <tableColumn id="2" xr3:uid="{00000000-0010-0000-0B00-000002000000}" name="Country"/>
    <tableColumn id="3" xr3:uid="{00000000-0010-0000-0B00-000003000000}" name="2010"/>
    <tableColumn id="4" xr3:uid="{00000000-0010-0000-0B00-000004000000}" name="2011"/>
    <tableColumn id="5" xr3:uid="{00000000-0010-0000-0B00-000005000000}" name="2012"/>
    <tableColumn id="6" xr3:uid="{00000000-0010-0000-0B00-000006000000}" name="2013"/>
    <tableColumn id="7" xr3:uid="{00000000-0010-0000-0B00-000007000000}" name="2014"/>
    <tableColumn id="8" xr3:uid="{00000000-0010-0000-0B00-000008000000}" name="2015"/>
    <tableColumn id="9" xr3:uid="{00000000-0010-0000-0B00-000009000000}" name="2016"/>
    <tableColumn id="10" xr3:uid="{00000000-0010-0000-0B00-00000A000000}" name="2017"/>
    <tableColumn id="11" xr3:uid="{00000000-0010-0000-0B00-00000B000000}" name="2018"/>
    <tableColumn id="12" xr3:uid="{00000000-0010-0000-0B00-00000C000000}" name="2019"/>
    <tableColumn id="13" xr3:uid="{00000000-0010-0000-0B00-00000D000000}" name="2020"/>
  </tableColumns>
  <tableStyleInfo name="TableStyleLight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15" displayName="Table15" ref="A10:M181" totalsRowShown="0">
  <tableColumns count="13">
    <tableColumn id="1" xr3:uid="{00000000-0010-0000-0C00-000001000000}" name="Region"/>
    <tableColumn id="2" xr3:uid="{00000000-0010-0000-0C00-000002000000}" name="Country"/>
    <tableColumn id="3" xr3:uid="{00000000-0010-0000-0C00-000003000000}" name="2010"/>
    <tableColumn id="4" xr3:uid="{00000000-0010-0000-0C00-000004000000}" name="2011"/>
    <tableColumn id="5" xr3:uid="{00000000-0010-0000-0C00-000005000000}" name="2012"/>
    <tableColumn id="6" xr3:uid="{00000000-0010-0000-0C00-000006000000}" name="2013"/>
    <tableColumn id="7" xr3:uid="{00000000-0010-0000-0C00-000007000000}" name="2014"/>
    <tableColumn id="8" xr3:uid="{00000000-0010-0000-0C00-000008000000}" name="2015"/>
    <tableColumn id="9" xr3:uid="{00000000-0010-0000-0C00-000009000000}" name="2016"/>
    <tableColumn id="10" xr3:uid="{00000000-0010-0000-0C00-00000A000000}" name="2017"/>
    <tableColumn id="11" xr3:uid="{00000000-0010-0000-0C00-00000B000000}" name="2018"/>
    <tableColumn id="12" xr3:uid="{00000000-0010-0000-0C00-00000C000000}" name="2019"/>
    <tableColumn id="13" xr3:uid="{00000000-0010-0000-0C00-00000D000000}" name="2020"/>
  </tableColumns>
  <tableStyleInfo name="TableStyleLight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6" displayName="Table16" ref="A10:M184" totalsRowShown="0">
  <tableColumns count="13">
    <tableColumn id="1" xr3:uid="{00000000-0010-0000-0D00-000001000000}" name="Region"/>
    <tableColumn id="2" xr3:uid="{00000000-0010-0000-0D00-000002000000}" name="Country"/>
    <tableColumn id="3" xr3:uid="{00000000-0010-0000-0D00-000003000000}" name="2010"/>
    <tableColumn id="4" xr3:uid="{00000000-0010-0000-0D00-000004000000}" name="2011"/>
    <tableColumn id="5" xr3:uid="{00000000-0010-0000-0D00-000005000000}" name="2012"/>
    <tableColumn id="6" xr3:uid="{00000000-0010-0000-0D00-000006000000}" name="2013"/>
    <tableColumn id="7" xr3:uid="{00000000-0010-0000-0D00-000007000000}" name="2014"/>
    <tableColumn id="8" xr3:uid="{00000000-0010-0000-0D00-000008000000}" name="2015"/>
    <tableColumn id="9" xr3:uid="{00000000-0010-0000-0D00-000009000000}" name="2016"/>
    <tableColumn id="10" xr3:uid="{00000000-0010-0000-0D00-00000A000000}" name="2017"/>
    <tableColumn id="11" xr3:uid="{00000000-0010-0000-0D00-00000B000000}" name="2018"/>
    <tableColumn id="12" xr3:uid="{00000000-0010-0000-0D00-00000C000000}" name="2019"/>
    <tableColumn id="13" xr3:uid="{00000000-0010-0000-0D00-00000D000000}" name="2020"/>
  </tableColumns>
  <tableStyleInfo name="TableStyleLight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7" displayName="Table17" ref="A10:M183" totalsRowShown="0">
  <tableColumns count="13">
    <tableColumn id="1" xr3:uid="{00000000-0010-0000-0E00-000001000000}" name="Region"/>
    <tableColumn id="2" xr3:uid="{00000000-0010-0000-0E00-000002000000}" name="Country"/>
    <tableColumn id="3" xr3:uid="{00000000-0010-0000-0E00-000003000000}" name="2010"/>
    <tableColumn id="4" xr3:uid="{00000000-0010-0000-0E00-000004000000}" name="2011"/>
    <tableColumn id="5" xr3:uid="{00000000-0010-0000-0E00-000005000000}" name="2012"/>
    <tableColumn id="6" xr3:uid="{00000000-0010-0000-0E00-000006000000}" name="2013"/>
    <tableColumn id="7" xr3:uid="{00000000-0010-0000-0E00-000007000000}" name="2014"/>
    <tableColumn id="8" xr3:uid="{00000000-0010-0000-0E00-000008000000}" name="2015"/>
    <tableColumn id="9" xr3:uid="{00000000-0010-0000-0E00-000009000000}" name="2016"/>
    <tableColumn id="10" xr3:uid="{00000000-0010-0000-0E00-00000A000000}" name="2017"/>
    <tableColumn id="11" xr3:uid="{00000000-0010-0000-0E00-00000B000000}" name="2018"/>
    <tableColumn id="12" xr3:uid="{00000000-0010-0000-0E00-00000C000000}" name="2019"/>
    <tableColumn id="13" xr3:uid="{00000000-0010-0000-0E00-00000D000000}" name="2020"/>
  </tableColumns>
  <tableStyleInfo name="TableStyleLight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8" displayName="Table18" ref="A10:M183" totalsRowShown="0">
  <tableColumns count="13">
    <tableColumn id="1" xr3:uid="{00000000-0010-0000-0F00-000001000000}" name="Region"/>
    <tableColumn id="2" xr3:uid="{00000000-0010-0000-0F00-000002000000}" name="Country"/>
    <tableColumn id="3" xr3:uid="{00000000-0010-0000-0F00-000003000000}" name="2010"/>
    <tableColumn id="4" xr3:uid="{00000000-0010-0000-0F00-000004000000}" name="2011"/>
    <tableColumn id="5" xr3:uid="{00000000-0010-0000-0F00-000005000000}" name="2012"/>
    <tableColumn id="6" xr3:uid="{00000000-0010-0000-0F00-000006000000}" name="2013"/>
    <tableColumn id="7" xr3:uid="{00000000-0010-0000-0F00-000007000000}" name="2014"/>
    <tableColumn id="8" xr3:uid="{00000000-0010-0000-0F00-000008000000}" name="2015"/>
    <tableColumn id="9" xr3:uid="{00000000-0010-0000-0F00-000009000000}" name="2016"/>
    <tableColumn id="10" xr3:uid="{00000000-0010-0000-0F00-00000A000000}" name="2017"/>
    <tableColumn id="11" xr3:uid="{00000000-0010-0000-0F00-00000B000000}" name="2018"/>
    <tableColumn id="12" xr3:uid="{00000000-0010-0000-0F00-00000C000000}" name="2019"/>
    <tableColumn id="13" xr3:uid="{00000000-0010-0000-0F00-00000D000000}" name="2020"/>
  </tableColumns>
  <tableStyleInfo name="TableStyleLight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19" displayName="Table19" ref="A10:M183" totalsRowShown="0">
  <tableColumns count="13">
    <tableColumn id="1" xr3:uid="{00000000-0010-0000-1000-000001000000}" name="Region"/>
    <tableColumn id="2" xr3:uid="{00000000-0010-0000-1000-000002000000}" name="Country"/>
    <tableColumn id="3" xr3:uid="{00000000-0010-0000-1000-000003000000}" name="2010"/>
    <tableColumn id="4" xr3:uid="{00000000-0010-0000-1000-000004000000}" name="2011"/>
    <tableColumn id="5" xr3:uid="{00000000-0010-0000-1000-000005000000}" name="2012"/>
    <tableColumn id="6" xr3:uid="{00000000-0010-0000-1000-000006000000}" name="2013"/>
    <tableColumn id="7" xr3:uid="{00000000-0010-0000-1000-000007000000}" name="2014"/>
    <tableColumn id="8" xr3:uid="{00000000-0010-0000-1000-000008000000}" name="2015"/>
    <tableColumn id="9" xr3:uid="{00000000-0010-0000-1000-000009000000}" name="2016"/>
    <tableColumn id="10" xr3:uid="{00000000-0010-0000-1000-00000A000000}" name="2017"/>
    <tableColumn id="11" xr3:uid="{00000000-0010-0000-1000-00000B000000}" name="2018"/>
    <tableColumn id="12" xr3:uid="{00000000-0010-0000-1000-00000C000000}" name="2019"/>
    <tableColumn id="13" xr3:uid="{00000000-0010-0000-1000-00000D000000}" name="2020"/>
  </tableColumns>
  <tableStyleInfo name="TableStyleLight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20" displayName="Table20" ref="A10:M124" totalsRowShown="0">
  <tableColumns count="13">
    <tableColumn id="1" xr3:uid="{00000000-0010-0000-1100-000001000000}" name="Region"/>
    <tableColumn id="2" xr3:uid="{00000000-0010-0000-1100-000002000000}" name="Country"/>
    <tableColumn id="3" xr3:uid="{00000000-0010-0000-1100-000003000000}" name="2010"/>
    <tableColumn id="4" xr3:uid="{00000000-0010-0000-1100-000004000000}" name="2011"/>
    <tableColumn id="5" xr3:uid="{00000000-0010-0000-1100-000005000000}" name="2012"/>
    <tableColumn id="6" xr3:uid="{00000000-0010-0000-1100-000006000000}" name="2013"/>
    <tableColumn id="7" xr3:uid="{00000000-0010-0000-1100-000007000000}" name="2014"/>
    <tableColumn id="8" xr3:uid="{00000000-0010-0000-1100-000008000000}" name="2015"/>
    <tableColumn id="9" xr3:uid="{00000000-0010-0000-1100-000009000000}" name="2016"/>
    <tableColumn id="10" xr3:uid="{00000000-0010-0000-1100-00000A000000}" name="2017"/>
    <tableColumn id="11" xr3:uid="{00000000-0010-0000-1100-00000B000000}" name="2018"/>
    <tableColumn id="12" xr3:uid="{00000000-0010-0000-1100-00000C000000}" name="2019"/>
    <tableColumn id="13" xr3:uid="{00000000-0010-0000-1100-00000D000000}" name="2020"/>
  </tableColumns>
  <tableStyleInfo name="TableStyleLight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A10:M143" totalsRowShown="0">
  <tableColumns count="13">
    <tableColumn id="1" xr3:uid="{00000000-0010-0000-1200-000001000000}" name="Region"/>
    <tableColumn id="2" xr3:uid="{00000000-0010-0000-1200-000002000000}" name="Country"/>
    <tableColumn id="3" xr3:uid="{00000000-0010-0000-1200-000003000000}" name="2010"/>
    <tableColumn id="4" xr3:uid="{00000000-0010-0000-1200-000004000000}" name="2011"/>
    <tableColumn id="5" xr3:uid="{00000000-0010-0000-1200-000005000000}" name="2012"/>
    <tableColumn id="6" xr3:uid="{00000000-0010-0000-1200-000006000000}" name="2013"/>
    <tableColumn id="7" xr3:uid="{00000000-0010-0000-1200-000007000000}" name="2014"/>
    <tableColumn id="8" xr3:uid="{00000000-0010-0000-1200-000008000000}" name="2015"/>
    <tableColumn id="9" xr3:uid="{00000000-0010-0000-1200-000009000000}" name="2016"/>
    <tableColumn id="10" xr3:uid="{00000000-0010-0000-1200-00000A000000}" name="2017"/>
    <tableColumn id="11" xr3:uid="{00000000-0010-0000-1200-00000B000000}" name="2018"/>
    <tableColumn id="12" xr3:uid="{00000000-0010-0000-1200-00000C000000}" name="2019"/>
    <tableColumn id="13" xr3:uid="{00000000-0010-0000-1200-00000D000000}" name="2020"/>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0:M170" totalsRowShown="0">
  <tableColumns count="13">
    <tableColumn id="1" xr3:uid="{00000000-0010-0000-0100-000001000000}" name="Region"/>
    <tableColumn id="2" xr3:uid="{00000000-0010-0000-0100-000002000000}" name="Country"/>
    <tableColumn id="3" xr3:uid="{00000000-0010-0000-0100-000003000000}" name="2010"/>
    <tableColumn id="4" xr3:uid="{00000000-0010-0000-0100-000004000000}" name="2011"/>
    <tableColumn id="5" xr3:uid="{00000000-0010-0000-0100-000005000000}" name="2012"/>
    <tableColumn id="6" xr3:uid="{00000000-0010-0000-0100-000006000000}" name="2013"/>
    <tableColumn id="7" xr3:uid="{00000000-0010-0000-0100-000007000000}" name="2014"/>
    <tableColumn id="8" xr3:uid="{00000000-0010-0000-0100-000008000000}" name="2015"/>
    <tableColumn id="9" xr3:uid="{00000000-0010-0000-0100-000009000000}" name="2016"/>
    <tableColumn id="10" xr3:uid="{00000000-0010-0000-0100-00000A000000}" name="2017"/>
    <tableColumn id="11" xr3:uid="{00000000-0010-0000-0100-00000B000000}" name="2018"/>
    <tableColumn id="12" xr3:uid="{00000000-0010-0000-0100-00000C000000}" name="2019"/>
    <tableColumn id="13" xr3:uid="{00000000-0010-0000-0100-00000D000000}" name="2020"/>
  </tableColumns>
  <tableStyleInfo name="TableStyleLight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A10:M105" totalsRowShown="0">
  <tableColumns count="13">
    <tableColumn id="1" xr3:uid="{00000000-0010-0000-1300-000001000000}" name="Region"/>
    <tableColumn id="2" xr3:uid="{00000000-0010-0000-1300-000002000000}" name="Country"/>
    <tableColumn id="3" xr3:uid="{00000000-0010-0000-1300-000003000000}" name="2010"/>
    <tableColumn id="4" xr3:uid="{00000000-0010-0000-1300-000004000000}" name="2011"/>
    <tableColumn id="5" xr3:uid="{00000000-0010-0000-1300-000005000000}" name="2012"/>
    <tableColumn id="6" xr3:uid="{00000000-0010-0000-1300-000006000000}" name="2013"/>
    <tableColumn id="7" xr3:uid="{00000000-0010-0000-1300-000007000000}" name="2014"/>
    <tableColumn id="8" xr3:uid="{00000000-0010-0000-1300-000008000000}" name="2015"/>
    <tableColumn id="9" xr3:uid="{00000000-0010-0000-1300-000009000000}" name="2016"/>
    <tableColumn id="10" xr3:uid="{00000000-0010-0000-1300-00000A000000}" name="2017"/>
    <tableColumn id="11" xr3:uid="{00000000-0010-0000-1300-00000B000000}" name="2018"/>
    <tableColumn id="12" xr3:uid="{00000000-0010-0000-1300-00000C000000}" name="2019"/>
    <tableColumn id="13" xr3:uid="{00000000-0010-0000-1300-00000D000000}" name="2020"/>
  </tableColumns>
  <tableStyleInfo name="TableStyleLight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A10:M94" totalsRowShown="0">
  <tableColumns count="13">
    <tableColumn id="1" xr3:uid="{00000000-0010-0000-1400-000001000000}" name="Region"/>
    <tableColumn id="2" xr3:uid="{00000000-0010-0000-1400-000002000000}" name="Country"/>
    <tableColumn id="3" xr3:uid="{00000000-0010-0000-1400-000003000000}" name="2010"/>
    <tableColumn id="4" xr3:uid="{00000000-0010-0000-1400-000004000000}" name="2011"/>
    <tableColumn id="5" xr3:uid="{00000000-0010-0000-1400-000005000000}" name="2012"/>
    <tableColumn id="6" xr3:uid="{00000000-0010-0000-1400-000006000000}" name="2013"/>
    <tableColumn id="7" xr3:uid="{00000000-0010-0000-1400-000007000000}" name="2014"/>
    <tableColumn id="8" xr3:uid="{00000000-0010-0000-1400-000008000000}" name="2015"/>
    <tableColumn id="9" xr3:uid="{00000000-0010-0000-1400-000009000000}" name="2016"/>
    <tableColumn id="10" xr3:uid="{00000000-0010-0000-1400-00000A000000}" name="2017"/>
    <tableColumn id="11" xr3:uid="{00000000-0010-0000-1400-00000B000000}" name="2018"/>
    <tableColumn id="12" xr3:uid="{00000000-0010-0000-1400-00000C000000}" name="2019"/>
    <tableColumn id="13" xr3:uid="{00000000-0010-0000-1400-00000D000000}" name="2020"/>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0:M101" totalsRowShown="0">
  <tableColumns count="13">
    <tableColumn id="1" xr3:uid="{00000000-0010-0000-0200-000001000000}" name="Region"/>
    <tableColumn id="2" xr3:uid="{00000000-0010-0000-0200-000002000000}" name="Country"/>
    <tableColumn id="3" xr3:uid="{00000000-0010-0000-0200-000003000000}" name="2010"/>
    <tableColumn id="4" xr3:uid="{00000000-0010-0000-0200-000004000000}" name="2011"/>
    <tableColumn id="5" xr3:uid="{00000000-0010-0000-0200-000005000000}" name="2012"/>
    <tableColumn id="6" xr3:uid="{00000000-0010-0000-0200-000006000000}" name="2013"/>
    <tableColumn id="7" xr3:uid="{00000000-0010-0000-0200-000007000000}" name="2014"/>
    <tableColumn id="8" xr3:uid="{00000000-0010-0000-0200-000008000000}" name="2015"/>
    <tableColumn id="9" xr3:uid="{00000000-0010-0000-0200-000009000000}" name="2016"/>
    <tableColumn id="10" xr3:uid="{00000000-0010-0000-0200-00000A000000}" name="2017"/>
    <tableColumn id="11" xr3:uid="{00000000-0010-0000-0200-00000B000000}" name="2018"/>
    <tableColumn id="12" xr3:uid="{00000000-0010-0000-0200-00000C000000}" name="2019"/>
    <tableColumn id="13" xr3:uid="{00000000-0010-0000-0200-00000D000000}" name="2020"/>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0:M64" totalsRowShown="0">
  <tableColumns count="13">
    <tableColumn id="1" xr3:uid="{00000000-0010-0000-0300-000001000000}" name="Region"/>
    <tableColumn id="2" xr3:uid="{00000000-0010-0000-0300-000002000000}" name="Country"/>
    <tableColumn id="3" xr3:uid="{00000000-0010-0000-0300-000003000000}" name="2010"/>
    <tableColumn id="4" xr3:uid="{00000000-0010-0000-0300-000004000000}" name="2011"/>
    <tableColumn id="5" xr3:uid="{00000000-0010-0000-0300-000005000000}" name="2012"/>
    <tableColumn id="6" xr3:uid="{00000000-0010-0000-0300-000006000000}" name="2013"/>
    <tableColumn id="7" xr3:uid="{00000000-0010-0000-0300-000007000000}" name="2014"/>
    <tableColumn id="8" xr3:uid="{00000000-0010-0000-0300-000008000000}" name="2015"/>
    <tableColumn id="9" xr3:uid="{00000000-0010-0000-0300-000009000000}" name="2016"/>
    <tableColumn id="10" xr3:uid="{00000000-0010-0000-0300-00000A000000}" name="2017"/>
    <tableColumn id="11" xr3:uid="{00000000-0010-0000-0300-00000B000000}" name="2018"/>
    <tableColumn id="12" xr3:uid="{00000000-0010-0000-0300-00000C000000}" name="2019"/>
    <tableColumn id="13" xr3:uid="{00000000-0010-0000-0300-00000D000000}" name="2020"/>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10:M104" totalsRowShown="0">
  <tableColumns count="13">
    <tableColumn id="1" xr3:uid="{00000000-0010-0000-0400-000001000000}" name="Region"/>
    <tableColumn id="2" xr3:uid="{00000000-0010-0000-0400-000002000000}" name="Country"/>
    <tableColumn id="3" xr3:uid="{00000000-0010-0000-0400-000003000000}" name="2010"/>
    <tableColumn id="4" xr3:uid="{00000000-0010-0000-0400-000004000000}" name="2011"/>
    <tableColumn id="5" xr3:uid="{00000000-0010-0000-0400-000005000000}" name="2012"/>
    <tableColumn id="6" xr3:uid="{00000000-0010-0000-0400-000006000000}" name="2013"/>
    <tableColumn id="7" xr3:uid="{00000000-0010-0000-0400-000007000000}" name="2014"/>
    <tableColumn id="8" xr3:uid="{00000000-0010-0000-0400-000008000000}" name="2015"/>
    <tableColumn id="9" xr3:uid="{00000000-0010-0000-0400-000009000000}" name="2016"/>
    <tableColumn id="10" xr3:uid="{00000000-0010-0000-0400-00000A000000}" name="2017"/>
    <tableColumn id="11" xr3:uid="{00000000-0010-0000-0400-00000B000000}" name="2018"/>
    <tableColumn id="12" xr3:uid="{00000000-0010-0000-0400-00000C000000}" name="2019"/>
    <tableColumn id="13" xr3:uid="{00000000-0010-0000-0400-00000D000000}" name="2020"/>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A10:M99" totalsRowShown="0">
  <tableColumns count="13">
    <tableColumn id="1" xr3:uid="{00000000-0010-0000-0500-000001000000}" name="Region"/>
    <tableColumn id="2" xr3:uid="{00000000-0010-0000-0500-000002000000}" name="Country"/>
    <tableColumn id="3" xr3:uid="{00000000-0010-0000-0500-000003000000}" name="2010"/>
    <tableColumn id="4" xr3:uid="{00000000-0010-0000-0500-000004000000}" name="2011"/>
    <tableColumn id="5" xr3:uid="{00000000-0010-0000-0500-000005000000}" name="2012"/>
    <tableColumn id="6" xr3:uid="{00000000-0010-0000-0500-000006000000}" name="2013"/>
    <tableColumn id="7" xr3:uid="{00000000-0010-0000-0500-000007000000}" name="2014"/>
    <tableColumn id="8" xr3:uid="{00000000-0010-0000-0500-000008000000}" name="2015"/>
    <tableColumn id="9" xr3:uid="{00000000-0010-0000-0500-000009000000}" name="2016"/>
    <tableColumn id="10" xr3:uid="{00000000-0010-0000-0500-00000A000000}" name="2017"/>
    <tableColumn id="11" xr3:uid="{00000000-0010-0000-0500-00000B000000}" name="2018"/>
    <tableColumn id="12" xr3:uid="{00000000-0010-0000-0500-00000C000000}" name="2019"/>
    <tableColumn id="13" xr3:uid="{00000000-0010-0000-0500-00000D000000}" name="2020"/>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A10:M68" totalsRowShown="0">
  <tableColumns count="13">
    <tableColumn id="1" xr3:uid="{00000000-0010-0000-0600-000001000000}" name="Region"/>
    <tableColumn id="2" xr3:uid="{00000000-0010-0000-0600-000002000000}" name="Country"/>
    <tableColumn id="3" xr3:uid="{00000000-0010-0000-0600-000003000000}" name="2010"/>
    <tableColumn id="4" xr3:uid="{00000000-0010-0000-0600-000004000000}" name="2011"/>
    <tableColumn id="5" xr3:uid="{00000000-0010-0000-0600-000005000000}" name="2012"/>
    <tableColumn id="6" xr3:uid="{00000000-0010-0000-0600-000006000000}" name="2013"/>
    <tableColumn id="7" xr3:uid="{00000000-0010-0000-0600-000007000000}" name="2014"/>
    <tableColumn id="8" xr3:uid="{00000000-0010-0000-0600-000008000000}" name="2015"/>
    <tableColumn id="9" xr3:uid="{00000000-0010-0000-0600-000009000000}" name="2016"/>
    <tableColumn id="10" xr3:uid="{00000000-0010-0000-0600-00000A000000}" name="2017"/>
    <tableColumn id="11" xr3:uid="{00000000-0010-0000-0600-00000B000000}" name="2018"/>
    <tableColumn id="12" xr3:uid="{00000000-0010-0000-0600-00000C000000}" name="2019"/>
    <tableColumn id="13" xr3:uid="{00000000-0010-0000-0600-00000D000000}" name="2020"/>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A10:M110" totalsRowShown="0">
  <tableColumns count="13">
    <tableColumn id="1" xr3:uid="{00000000-0010-0000-0700-000001000000}" name="Region"/>
    <tableColumn id="2" xr3:uid="{00000000-0010-0000-0700-000002000000}" name="Country"/>
    <tableColumn id="3" xr3:uid="{00000000-0010-0000-0700-000003000000}" name="2010"/>
    <tableColumn id="4" xr3:uid="{00000000-0010-0000-0700-000004000000}" name="2011"/>
    <tableColumn id="5" xr3:uid="{00000000-0010-0000-0700-000005000000}" name="2012"/>
    <tableColumn id="6" xr3:uid="{00000000-0010-0000-0700-000006000000}" name="2013"/>
    <tableColumn id="7" xr3:uid="{00000000-0010-0000-0700-000007000000}" name="2014"/>
    <tableColumn id="8" xr3:uid="{00000000-0010-0000-0700-000008000000}" name="2015"/>
    <tableColumn id="9" xr3:uid="{00000000-0010-0000-0700-000009000000}" name="2016"/>
    <tableColumn id="10" xr3:uid="{00000000-0010-0000-0700-00000A000000}" name="2017"/>
    <tableColumn id="11" xr3:uid="{00000000-0010-0000-0700-00000B000000}" name="2018"/>
    <tableColumn id="12" xr3:uid="{00000000-0010-0000-0700-00000C000000}" name="2019"/>
    <tableColumn id="13" xr3:uid="{00000000-0010-0000-0700-00000D000000}" name="2020"/>
  </tableColumns>
  <tableStyleInfo name="TableStyleLight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11" displayName="Table11" ref="A10:M123" totalsRowShown="0">
  <tableColumns count="13">
    <tableColumn id="1" xr3:uid="{00000000-0010-0000-0800-000001000000}" name="Region"/>
    <tableColumn id="2" xr3:uid="{00000000-0010-0000-0800-000002000000}" name="Country"/>
    <tableColumn id="3" xr3:uid="{00000000-0010-0000-0800-000003000000}" name="2010"/>
    <tableColumn id="4" xr3:uid="{00000000-0010-0000-0800-000004000000}" name="2011"/>
    <tableColumn id="5" xr3:uid="{00000000-0010-0000-0800-000005000000}" name="2012"/>
    <tableColumn id="6" xr3:uid="{00000000-0010-0000-0800-000006000000}" name="2013"/>
    <tableColumn id="7" xr3:uid="{00000000-0010-0000-0800-000007000000}" name="2014"/>
    <tableColumn id="8" xr3:uid="{00000000-0010-0000-0800-000008000000}" name="2015"/>
    <tableColumn id="9" xr3:uid="{00000000-0010-0000-0800-000009000000}" name="2016"/>
    <tableColumn id="10" xr3:uid="{00000000-0010-0000-0800-00000A000000}" name="2017"/>
    <tableColumn id="11" xr3:uid="{00000000-0010-0000-0800-00000B000000}" name="2018"/>
    <tableColumn id="12" xr3:uid="{00000000-0010-0000-0800-00000C000000}" name="2019"/>
    <tableColumn id="13" xr3:uid="{00000000-0010-0000-0800-00000D000000}" name="202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table" Target="../tables/table10.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table" Target="../tables/table11.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table" Target="../tables/table12.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table" Target="../tables/table13.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table" Target="../tables/table14.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table" Target="../tables/table15.xml"/><Relationship Id="rId1"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table" Target="../tables/table16.xml"/><Relationship Id="rId1"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table" Target="../tables/table17.xml"/><Relationship Id="rId1"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table" Target="../tables/table18.xml"/><Relationship Id="rId1"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table" Target="../tables/table19.xml"/><Relationship Id="rId1"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2.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table" Target="../tables/table20.xml"/><Relationship Id="rId1" Type="http://schemas.openxmlformats.org/officeDocument/2006/relationships/vmlDrawing" Target="../drawings/vmlDrawing19.v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table" Target="../tables/table21.xml"/><Relationship Id="rId1" Type="http://schemas.openxmlformats.org/officeDocument/2006/relationships/vmlDrawing" Target="../drawings/vmlDrawing20.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3.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4.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table" Target="../tables/table5.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table" Target="../tables/table6.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table" Target="../tables/table7.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table" Target="../tables/table8.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table" Target="../tables/table9.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0"/>
  <sheetViews>
    <sheetView tabSelected="1" workbookViewId="0">
      <selection activeCell="A2" sqref="A2"/>
    </sheetView>
  </sheetViews>
  <sheetFormatPr defaultColWidth="11.42578125" defaultRowHeight="15" x14ac:dyDescent="0.25"/>
  <cols>
    <col min="1" max="2" width="6.7109375" customWidth="1"/>
    <col min="3" max="3" width="9.85546875" customWidth="1"/>
    <col min="4" max="4" width="150.7109375" customWidth="1"/>
    <col min="5" max="7" width="6.7109375" customWidth="1"/>
    <col min="8" max="8" width="25.7109375" customWidth="1"/>
  </cols>
  <sheetData>
    <row r="1" spans="1:15" x14ac:dyDescent="0.25">
      <c r="A1" s="2" t="s">
        <v>0</v>
      </c>
      <c r="B1" s="2"/>
      <c r="C1" s="2"/>
      <c r="D1" s="2"/>
      <c r="E1" s="2"/>
      <c r="F1" s="2"/>
      <c r="G1" s="2"/>
      <c r="H1" s="2"/>
      <c r="I1" s="2"/>
      <c r="J1" s="2"/>
      <c r="K1" s="2"/>
      <c r="L1" s="2"/>
      <c r="M1" s="2"/>
      <c r="N1" s="2"/>
      <c r="O1" s="2"/>
    </row>
    <row r="3" spans="1:15" x14ac:dyDescent="0.25">
      <c r="B3" t="s">
        <v>1</v>
      </c>
      <c r="C3" t="s">
        <v>2</v>
      </c>
    </row>
    <row r="4" spans="1:15" x14ac:dyDescent="0.25">
      <c r="C4" t="s">
        <v>3</v>
      </c>
    </row>
    <row r="5" spans="1:15" x14ac:dyDescent="0.25">
      <c r="C5" t="s">
        <v>4</v>
      </c>
    </row>
    <row r="7" spans="1:15" ht="45" x14ac:dyDescent="0.25">
      <c r="A7" s="1" t="s">
        <v>5</v>
      </c>
      <c r="B7" s="1" t="s">
        <v>6</v>
      </c>
      <c r="C7" s="1" t="s">
        <v>317</v>
      </c>
      <c r="D7" s="1" t="s">
        <v>316</v>
      </c>
      <c r="E7" s="1" t="s">
        <v>7</v>
      </c>
      <c r="F7" s="1" t="s">
        <v>8</v>
      </c>
      <c r="G7" s="1" t="s">
        <v>9</v>
      </c>
      <c r="H7" s="1" t="s">
        <v>10</v>
      </c>
    </row>
    <row r="8" spans="1:15" x14ac:dyDescent="0.25">
      <c r="A8" s="5" t="str">
        <f>HYPERLINK("#1!A1", "1")</f>
        <v>1</v>
      </c>
      <c r="B8" s="3" t="s">
        <v>11</v>
      </c>
      <c r="C8" s="3" t="s">
        <v>12</v>
      </c>
      <c r="D8" s="3" t="s">
        <v>13</v>
      </c>
      <c r="E8" s="4" t="s">
        <v>14</v>
      </c>
      <c r="F8" s="4" t="s">
        <v>14</v>
      </c>
      <c r="G8" s="4" t="s">
        <v>14</v>
      </c>
      <c r="H8" s="5" t="str">
        <f>HYPERLINK("#1!A1", "XGovExp.IMF")</f>
        <v>XGovExp.IMF</v>
      </c>
      <c r="I8" s="3"/>
      <c r="J8" s="3"/>
      <c r="K8" s="3"/>
      <c r="L8" s="3"/>
      <c r="M8" s="3"/>
      <c r="N8" s="3"/>
      <c r="O8" s="3"/>
    </row>
    <row r="9" spans="1:15" x14ac:dyDescent="0.25">
      <c r="A9" s="5" t="str">
        <f>HYPERLINK("#2!A1", "2")</f>
        <v>2</v>
      </c>
      <c r="B9" s="3" t="s">
        <v>15</v>
      </c>
      <c r="C9" s="3" t="s">
        <v>16</v>
      </c>
      <c r="D9" s="3" t="s">
        <v>17</v>
      </c>
      <c r="E9" s="4" t="s">
        <v>18</v>
      </c>
      <c r="F9" s="4" t="s">
        <v>14</v>
      </c>
      <c r="G9" s="4" t="s">
        <v>14</v>
      </c>
      <c r="H9" s="5" t="str">
        <f>HYPERLINK("#2!A1", "Read.G2t3")</f>
        <v>Read.G2t3</v>
      </c>
      <c r="I9" s="3"/>
      <c r="J9" s="3"/>
      <c r="K9" s="3"/>
      <c r="L9" s="3"/>
      <c r="M9" s="3"/>
      <c r="N9" s="3"/>
      <c r="O9" s="3"/>
    </row>
    <row r="10" spans="1:15" x14ac:dyDescent="0.25">
      <c r="A10" s="5" t="str">
        <f>HYPERLINK("#3!A1", "3")</f>
        <v>3</v>
      </c>
      <c r="B10" s="3" t="s">
        <v>15</v>
      </c>
      <c r="C10" s="3" t="s">
        <v>16</v>
      </c>
      <c r="D10" s="3" t="s">
        <v>19</v>
      </c>
      <c r="E10" s="4" t="s">
        <v>18</v>
      </c>
      <c r="F10" s="4" t="s">
        <v>14</v>
      </c>
      <c r="G10" s="4" t="s">
        <v>14</v>
      </c>
      <c r="H10" s="5" t="str">
        <f>HYPERLINK("#3!A1", "Read.Primary")</f>
        <v>Read.Primary</v>
      </c>
      <c r="I10" s="3"/>
      <c r="J10" s="3"/>
      <c r="K10" s="3"/>
      <c r="L10" s="3"/>
      <c r="M10" s="3"/>
      <c r="N10" s="3"/>
      <c r="O10" s="3"/>
    </row>
    <row r="11" spans="1:15" x14ac:dyDescent="0.25">
      <c r="A11" s="5" t="str">
        <f>HYPERLINK("#4!A1", "4")</f>
        <v>4</v>
      </c>
      <c r="B11" s="3" t="s">
        <v>15</v>
      </c>
      <c r="C11" s="3" t="s">
        <v>16</v>
      </c>
      <c r="D11" s="3" t="s">
        <v>20</v>
      </c>
      <c r="E11" s="4" t="s">
        <v>18</v>
      </c>
      <c r="F11" s="4" t="s">
        <v>14</v>
      </c>
      <c r="G11" s="4" t="s">
        <v>14</v>
      </c>
      <c r="H11" s="5" t="str">
        <f>HYPERLINK("#4!A1", "Read.LowerSec")</f>
        <v>Read.LowerSec</v>
      </c>
      <c r="I11" s="3"/>
      <c r="J11" s="3"/>
      <c r="K11" s="3"/>
      <c r="L11" s="3"/>
      <c r="M11" s="3"/>
      <c r="N11" s="3"/>
      <c r="O11" s="3"/>
    </row>
    <row r="12" spans="1:15" x14ac:dyDescent="0.25">
      <c r="A12" s="5" t="str">
        <f>HYPERLINK("#5!A1", "5")</f>
        <v>5</v>
      </c>
      <c r="B12" s="3" t="s">
        <v>15</v>
      </c>
      <c r="C12" s="3" t="s">
        <v>16</v>
      </c>
      <c r="D12" s="3" t="s">
        <v>21</v>
      </c>
      <c r="E12" s="4" t="s">
        <v>18</v>
      </c>
      <c r="F12" s="4" t="s">
        <v>14</v>
      </c>
      <c r="G12" s="4" t="s">
        <v>14</v>
      </c>
      <c r="H12" s="5" t="str">
        <f>HYPERLINK("#5!A1", "Math.G2t3")</f>
        <v>Math.G2t3</v>
      </c>
      <c r="I12" s="3"/>
      <c r="J12" s="3"/>
      <c r="K12" s="3"/>
      <c r="L12" s="3"/>
      <c r="M12" s="3"/>
      <c r="N12" s="3"/>
      <c r="O12" s="3"/>
    </row>
    <row r="13" spans="1:15" x14ac:dyDescent="0.25">
      <c r="A13" s="5" t="str">
        <f>HYPERLINK("#6!A1", "6")</f>
        <v>6</v>
      </c>
      <c r="B13" s="3" t="s">
        <v>15</v>
      </c>
      <c r="C13" s="3" t="s">
        <v>16</v>
      </c>
      <c r="D13" s="3" t="s">
        <v>22</v>
      </c>
      <c r="E13" s="4" t="s">
        <v>18</v>
      </c>
      <c r="F13" s="4" t="s">
        <v>14</v>
      </c>
      <c r="G13" s="4" t="s">
        <v>14</v>
      </c>
      <c r="H13" s="5" t="str">
        <f>HYPERLINK("#6!A1", "Math.Primary")</f>
        <v>Math.Primary</v>
      </c>
      <c r="I13" s="3"/>
      <c r="J13" s="3"/>
      <c r="K13" s="3"/>
      <c r="L13" s="3"/>
      <c r="M13" s="3"/>
      <c r="N13" s="3"/>
      <c r="O13" s="3"/>
    </row>
    <row r="14" spans="1:15" x14ac:dyDescent="0.25">
      <c r="A14" s="5" t="str">
        <f>HYPERLINK("#7!A1", "7")</f>
        <v>7</v>
      </c>
      <c r="B14" s="3" t="s">
        <v>15</v>
      </c>
      <c r="C14" s="3" t="s">
        <v>16</v>
      </c>
      <c r="D14" s="3" t="s">
        <v>23</v>
      </c>
      <c r="E14" s="4" t="s">
        <v>18</v>
      </c>
      <c r="F14" s="4" t="s">
        <v>14</v>
      </c>
      <c r="G14" s="4" t="s">
        <v>14</v>
      </c>
      <c r="H14" s="5" t="str">
        <f>HYPERLINK("#7!A1", "Math.LowerSec")</f>
        <v>Math.LowerSec</v>
      </c>
      <c r="I14" s="3"/>
      <c r="J14" s="3"/>
      <c r="K14" s="3"/>
      <c r="L14" s="3"/>
      <c r="M14" s="3"/>
      <c r="N14" s="3"/>
      <c r="O14" s="3"/>
    </row>
    <row r="15" spans="1:15" x14ac:dyDescent="0.25">
      <c r="A15" s="5" t="str">
        <f>HYPERLINK("#8!A1", "8")</f>
        <v>8</v>
      </c>
      <c r="B15" s="3" t="s">
        <v>15</v>
      </c>
      <c r="C15" s="3" t="s">
        <v>24</v>
      </c>
      <c r="D15" s="3" t="s">
        <v>25</v>
      </c>
      <c r="E15" s="4" t="s">
        <v>18</v>
      </c>
      <c r="F15" s="4" t="s">
        <v>14</v>
      </c>
      <c r="G15" s="4" t="s">
        <v>14</v>
      </c>
      <c r="H15" s="5" t="str">
        <f>HYPERLINK("#8!A1", "CR.1")</f>
        <v>CR.1</v>
      </c>
      <c r="I15" s="3"/>
      <c r="J15" s="3"/>
      <c r="K15" s="3"/>
      <c r="L15" s="3"/>
      <c r="M15" s="3"/>
      <c r="N15" s="3"/>
      <c r="O15" s="3"/>
    </row>
    <row r="16" spans="1:15" x14ac:dyDescent="0.25">
      <c r="A16" s="5" t="str">
        <f>HYPERLINK("#9!A1", "9")</f>
        <v>9</v>
      </c>
      <c r="B16" s="3" t="s">
        <v>15</v>
      </c>
      <c r="C16" s="3" t="s">
        <v>24</v>
      </c>
      <c r="D16" s="3" t="s">
        <v>26</v>
      </c>
      <c r="E16" s="4" t="s">
        <v>18</v>
      </c>
      <c r="F16" s="4" t="s">
        <v>14</v>
      </c>
      <c r="G16" s="4" t="s">
        <v>14</v>
      </c>
      <c r="H16" s="5" t="str">
        <f>HYPERLINK("#9!A1", "CR.2")</f>
        <v>CR.2</v>
      </c>
      <c r="I16" s="3"/>
      <c r="J16" s="3"/>
      <c r="K16" s="3"/>
      <c r="L16" s="3"/>
      <c r="M16" s="3"/>
      <c r="N16" s="3"/>
      <c r="O16" s="3"/>
    </row>
    <row r="17" spans="1:15" x14ac:dyDescent="0.25">
      <c r="A17" s="5" t="str">
        <f>HYPERLINK("#10!A1", "10")</f>
        <v>10</v>
      </c>
      <c r="B17" s="3" t="s">
        <v>15</v>
      </c>
      <c r="C17" s="3" t="s">
        <v>24</v>
      </c>
      <c r="D17" s="3" t="s">
        <v>27</v>
      </c>
      <c r="E17" s="4" t="s">
        <v>18</v>
      </c>
      <c r="F17" s="4" t="s">
        <v>14</v>
      </c>
      <c r="G17" s="4" t="s">
        <v>14</v>
      </c>
      <c r="H17" s="5" t="str">
        <f>HYPERLINK("#10!A1", "CR.3")</f>
        <v>CR.3</v>
      </c>
      <c r="I17" s="3"/>
      <c r="J17" s="3"/>
      <c r="K17" s="3"/>
      <c r="L17" s="3"/>
      <c r="M17" s="3"/>
      <c r="N17" s="3"/>
      <c r="O17" s="3"/>
    </row>
    <row r="18" spans="1:15" x14ac:dyDescent="0.25">
      <c r="A18" s="5" t="str">
        <f>HYPERLINK("#11!A1", "11")</f>
        <v>11</v>
      </c>
      <c r="B18" s="3" t="s">
        <v>15</v>
      </c>
      <c r="C18" s="3" t="s">
        <v>28</v>
      </c>
      <c r="D18" s="3" t="s">
        <v>29</v>
      </c>
      <c r="E18" s="4" t="s">
        <v>18</v>
      </c>
      <c r="F18" s="4" t="s">
        <v>14</v>
      </c>
      <c r="G18" s="4" t="s">
        <v>14</v>
      </c>
      <c r="H18" s="5" t="str">
        <f>HYPERLINK("#11!A1", "ROFST.1.cp")</f>
        <v>ROFST.1.cp</v>
      </c>
      <c r="I18" s="3"/>
      <c r="J18" s="3"/>
      <c r="K18" s="3"/>
      <c r="L18" s="3"/>
      <c r="M18" s="3"/>
      <c r="N18" s="3"/>
      <c r="O18" s="3"/>
    </row>
    <row r="19" spans="1:15" x14ac:dyDescent="0.25">
      <c r="A19" s="5" t="str">
        <f>HYPERLINK("#12!A1", "12")</f>
        <v>12</v>
      </c>
      <c r="B19" s="3" t="s">
        <v>15</v>
      </c>
      <c r="C19" s="3" t="s">
        <v>28</v>
      </c>
      <c r="D19" s="3" t="s">
        <v>30</v>
      </c>
      <c r="E19" s="4" t="s">
        <v>18</v>
      </c>
      <c r="F19" s="4" t="s">
        <v>14</v>
      </c>
      <c r="G19" s="4" t="s">
        <v>14</v>
      </c>
      <c r="H19" s="5" t="str">
        <f>HYPERLINK("#12!A1", "ROFST.2.cp")</f>
        <v>ROFST.2.cp</v>
      </c>
      <c r="I19" s="3"/>
      <c r="J19" s="3"/>
      <c r="K19" s="3"/>
      <c r="L19" s="3"/>
      <c r="M19" s="3"/>
      <c r="N19" s="3"/>
      <c r="O19" s="3"/>
    </row>
    <row r="20" spans="1:15" x14ac:dyDescent="0.25">
      <c r="A20" s="5" t="str">
        <f>HYPERLINK("#13!A1", "13")</f>
        <v>13</v>
      </c>
      <c r="B20" s="3" t="s">
        <v>15</v>
      </c>
      <c r="C20" s="3" t="s">
        <v>28</v>
      </c>
      <c r="D20" s="3" t="s">
        <v>31</v>
      </c>
      <c r="E20" s="4" t="s">
        <v>18</v>
      </c>
      <c r="F20" s="4" t="s">
        <v>14</v>
      </c>
      <c r="G20" s="4" t="s">
        <v>14</v>
      </c>
      <c r="H20" s="5" t="str">
        <f>HYPERLINK("#13!A1", "ROFST.3.cp")</f>
        <v>ROFST.3.cp</v>
      </c>
      <c r="I20" s="3"/>
      <c r="J20" s="3"/>
      <c r="K20" s="3"/>
      <c r="L20" s="3"/>
      <c r="M20" s="3"/>
      <c r="N20" s="3"/>
      <c r="O20" s="3"/>
    </row>
    <row r="21" spans="1:15" x14ac:dyDescent="0.25">
      <c r="A21" s="5" t="str">
        <f>HYPERLINK("#14!A1", "14")</f>
        <v>14</v>
      </c>
      <c r="B21" s="3" t="s">
        <v>32</v>
      </c>
      <c r="C21" s="3" t="s">
        <v>33</v>
      </c>
      <c r="D21" s="3" t="s">
        <v>34</v>
      </c>
      <c r="E21" s="4" t="s">
        <v>18</v>
      </c>
      <c r="F21" s="4" t="s">
        <v>14</v>
      </c>
      <c r="G21" s="4" t="s">
        <v>14</v>
      </c>
      <c r="H21" s="5" t="str">
        <f>HYPERLINK("#14!A1", "NERA.AgM1.cp")</f>
        <v>NERA.AgM1.cp</v>
      </c>
      <c r="I21" s="3"/>
      <c r="J21" s="3"/>
      <c r="K21" s="3"/>
      <c r="L21" s="3"/>
      <c r="M21" s="3"/>
      <c r="N21" s="3"/>
      <c r="O21" s="3"/>
    </row>
    <row r="22" spans="1:15" x14ac:dyDescent="0.25">
      <c r="A22" s="5" t="str">
        <f>HYPERLINK("#15!A1", "15")</f>
        <v>15</v>
      </c>
      <c r="B22" s="3" t="s">
        <v>32</v>
      </c>
      <c r="C22" s="3" t="s">
        <v>33</v>
      </c>
      <c r="D22" s="3" t="s">
        <v>35</v>
      </c>
      <c r="E22" s="4" t="s">
        <v>14</v>
      </c>
      <c r="F22" s="4" t="s">
        <v>18</v>
      </c>
      <c r="G22" s="4" t="s">
        <v>14</v>
      </c>
      <c r="H22" s="5" t="str">
        <f>HYPERLINK("#15!A1", "NERA.AgM1.F.cp")</f>
        <v>NERA.AgM1.F.cp</v>
      </c>
      <c r="I22" s="3"/>
      <c r="J22" s="3"/>
      <c r="K22" s="3"/>
      <c r="L22" s="3"/>
      <c r="M22" s="3"/>
      <c r="N22" s="3"/>
      <c r="O22" s="3"/>
    </row>
    <row r="23" spans="1:15" x14ac:dyDescent="0.25">
      <c r="A23" s="5" t="str">
        <f>HYPERLINK("#16!A1", "16")</f>
        <v>16</v>
      </c>
      <c r="B23" s="3" t="s">
        <v>32</v>
      </c>
      <c r="C23" s="3" t="s">
        <v>33</v>
      </c>
      <c r="D23" s="3" t="s">
        <v>36</v>
      </c>
      <c r="E23" s="4" t="s">
        <v>14</v>
      </c>
      <c r="F23" s="4" t="s">
        <v>14</v>
      </c>
      <c r="G23" s="4" t="s">
        <v>18</v>
      </c>
      <c r="H23" s="5" t="str">
        <f>HYPERLINK("#16!A1", "NERA.AgM1.M.cp")</f>
        <v>NERA.AgM1.M.cp</v>
      </c>
      <c r="I23" s="3"/>
      <c r="J23" s="3"/>
      <c r="K23" s="3"/>
      <c r="L23" s="3"/>
      <c r="M23" s="3"/>
      <c r="N23" s="3"/>
      <c r="O23" s="3"/>
    </row>
    <row r="24" spans="1:15" x14ac:dyDescent="0.25">
      <c r="A24" s="5" t="str">
        <f>HYPERLINK("#17!A1", "17")</f>
        <v>17</v>
      </c>
      <c r="B24" s="3" t="s">
        <v>37</v>
      </c>
      <c r="C24" s="3" t="s">
        <v>38</v>
      </c>
      <c r="D24" s="3" t="s">
        <v>39</v>
      </c>
      <c r="E24" s="4" t="s">
        <v>18</v>
      </c>
      <c r="F24" s="4" t="s">
        <v>14</v>
      </c>
      <c r="G24" s="4" t="s">
        <v>14</v>
      </c>
      <c r="H24" s="5" t="str">
        <f>HYPERLINK("#17!A1", "TRTP.02")</f>
        <v>TRTP.02</v>
      </c>
      <c r="I24" s="3"/>
      <c r="J24" s="3"/>
      <c r="K24" s="3"/>
      <c r="L24" s="3"/>
      <c r="M24" s="3"/>
      <c r="N24" s="3"/>
      <c r="O24" s="3"/>
    </row>
    <row r="25" spans="1:15" x14ac:dyDescent="0.25">
      <c r="A25" s="5" t="str">
        <f>HYPERLINK("#18!A1", "18")</f>
        <v>18</v>
      </c>
      <c r="B25" s="3" t="s">
        <v>37</v>
      </c>
      <c r="C25" s="3" t="s">
        <v>38</v>
      </c>
      <c r="D25" s="3" t="s">
        <v>40</v>
      </c>
      <c r="E25" s="4" t="s">
        <v>18</v>
      </c>
      <c r="F25" s="4" t="s">
        <v>14</v>
      </c>
      <c r="G25" s="4" t="s">
        <v>14</v>
      </c>
      <c r="H25" s="5" t="str">
        <f>HYPERLINK("#18!A1", "TRTP.1")</f>
        <v>TRTP.1</v>
      </c>
      <c r="I25" s="3"/>
      <c r="J25" s="3"/>
      <c r="K25" s="3"/>
      <c r="L25" s="3"/>
      <c r="M25" s="3"/>
      <c r="N25" s="3"/>
      <c r="O25" s="3"/>
    </row>
    <row r="26" spans="1:15" x14ac:dyDescent="0.25">
      <c r="A26" s="5" t="str">
        <f>HYPERLINK("#19!A1", "19")</f>
        <v>19</v>
      </c>
      <c r="B26" s="3" t="s">
        <v>37</v>
      </c>
      <c r="C26" s="3" t="s">
        <v>38</v>
      </c>
      <c r="D26" s="3" t="s">
        <v>41</v>
      </c>
      <c r="E26" s="4" t="s">
        <v>18</v>
      </c>
      <c r="F26" s="4" t="s">
        <v>14</v>
      </c>
      <c r="G26" s="4" t="s">
        <v>14</v>
      </c>
      <c r="H26" s="5" t="str">
        <f>HYPERLINK("#19!A1", "TRTP.2")</f>
        <v>TRTP.2</v>
      </c>
      <c r="I26" s="3"/>
      <c r="J26" s="3"/>
      <c r="K26" s="3"/>
      <c r="L26" s="3"/>
      <c r="M26" s="3"/>
      <c r="N26" s="3"/>
      <c r="O26" s="3"/>
    </row>
    <row r="27" spans="1:15" x14ac:dyDescent="0.25">
      <c r="A27" s="5" t="str">
        <f>HYPERLINK("#20!A1", "20")</f>
        <v>20</v>
      </c>
      <c r="B27" s="3" t="s">
        <v>37</v>
      </c>
      <c r="C27" s="3" t="s">
        <v>38</v>
      </c>
      <c r="D27" s="3" t="s">
        <v>42</v>
      </c>
      <c r="E27" s="4" t="s">
        <v>18</v>
      </c>
      <c r="F27" s="4" t="s">
        <v>14</v>
      </c>
      <c r="G27" s="4" t="s">
        <v>14</v>
      </c>
      <c r="H27" s="5" t="str">
        <f>HYPERLINK("#20!A1", "TRTP.3")</f>
        <v>TRTP.3</v>
      </c>
      <c r="I27" s="3"/>
      <c r="J27" s="3"/>
      <c r="K27" s="3"/>
      <c r="L27" s="3"/>
      <c r="M27" s="3"/>
      <c r="N27" s="3"/>
      <c r="O27" s="3"/>
    </row>
    <row r="28" spans="1:15" x14ac:dyDescent="0.25">
      <c r="A28" s="5"/>
      <c r="B28" s="3"/>
      <c r="C28" s="3"/>
      <c r="D28" s="3"/>
      <c r="E28" s="4"/>
      <c r="F28" s="4"/>
      <c r="G28" s="4"/>
      <c r="H28" s="5"/>
      <c r="I28" s="3"/>
      <c r="J28" s="3"/>
      <c r="K28" s="3"/>
      <c r="L28" s="3"/>
      <c r="M28" s="3"/>
      <c r="N28" s="3"/>
      <c r="O28" s="3"/>
    </row>
    <row r="29" spans="1:15" x14ac:dyDescent="0.25">
      <c r="A29" s="5"/>
      <c r="B29" s="3"/>
      <c r="C29" s="3"/>
      <c r="D29" s="3"/>
      <c r="E29" s="4"/>
      <c r="F29" s="4"/>
      <c r="G29" s="4"/>
      <c r="H29" s="5"/>
      <c r="I29" s="3"/>
      <c r="J29" s="3"/>
      <c r="K29" s="3"/>
      <c r="L29" s="3"/>
      <c r="M29" s="3"/>
      <c r="N29" s="3"/>
      <c r="O29" s="3"/>
    </row>
    <row r="30" spans="1:15" x14ac:dyDescent="0.25">
      <c r="A30" s="5"/>
      <c r="B30" s="3"/>
      <c r="C30" s="3"/>
      <c r="D30" s="3"/>
      <c r="E30" s="4"/>
      <c r="F30" s="4"/>
      <c r="G30" s="4"/>
      <c r="H30" s="5"/>
      <c r="I30" s="3"/>
      <c r="J30" s="3"/>
      <c r="K30" s="3"/>
      <c r="L30" s="3"/>
      <c r="M30" s="3"/>
      <c r="N30" s="3"/>
      <c r="O30" s="3"/>
    </row>
    <row r="31" spans="1:15" x14ac:dyDescent="0.25">
      <c r="A31" s="5"/>
      <c r="B31" s="3"/>
      <c r="C31" s="3"/>
      <c r="D31" s="3"/>
      <c r="E31" s="4"/>
      <c r="F31" s="4"/>
      <c r="G31" s="4"/>
      <c r="H31" s="5"/>
      <c r="I31" s="3"/>
      <c r="J31" s="3"/>
      <c r="K31" s="3"/>
      <c r="L31" s="3"/>
      <c r="M31" s="3"/>
      <c r="N31" s="3"/>
      <c r="O31" s="3"/>
    </row>
    <row r="32" spans="1:15" x14ac:dyDescent="0.25">
      <c r="A32" s="5"/>
      <c r="B32" s="3"/>
      <c r="C32" s="3"/>
      <c r="D32" s="3"/>
      <c r="E32" s="4"/>
      <c r="F32" s="4"/>
      <c r="G32" s="4"/>
      <c r="H32" s="5"/>
      <c r="I32" s="3"/>
      <c r="J32" s="3"/>
      <c r="K32" s="3"/>
      <c r="L32" s="3"/>
      <c r="M32" s="3"/>
      <c r="N32" s="3"/>
      <c r="O32" s="3"/>
    </row>
    <row r="33" spans="1:15" x14ac:dyDescent="0.25">
      <c r="A33" s="5"/>
      <c r="B33" s="3"/>
      <c r="C33" s="3"/>
      <c r="D33" s="3"/>
      <c r="E33" s="4"/>
      <c r="F33" s="4"/>
      <c r="G33" s="4"/>
      <c r="H33" s="5"/>
      <c r="I33" s="3"/>
      <c r="J33" s="3"/>
      <c r="K33" s="3"/>
      <c r="L33" s="3"/>
      <c r="M33" s="3"/>
      <c r="N33" s="3"/>
      <c r="O33" s="3"/>
    </row>
    <row r="34" spans="1:15" x14ac:dyDescent="0.25">
      <c r="A34" s="5"/>
      <c r="B34" s="3"/>
      <c r="C34" s="3"/>
      <c r="D34" s="3"/>
      <c r="E34" s="4"/>
      <c r="F34" s="4"/>
      <c r="G34" s="4"/>
      <c r="H34" s="5"/>
      <c r="I34" s="3"/>
      <c r="J34" s="3"/>
      <c r="K34" s="3"/>
      <c r="L34" s="3"/>
      <c r="M34" s="3"/>
      <c r="N34" s="3"/>
      <c r="O34" s="3"/>
    </row>
    <row r="35" spans="1:15" x14ac:dyDescent="0.25">
      <c r="A35" s="5"/>
      <c r="B35" s="3"/>
      <c r="C35" s="3"/>
      <c r="D35" s="3"/>
      <c r="E35" s="4"/>
      <c r="F35" s="4"/>
      <c r="G35" s="4"/>
      <c r="H35" s="5"/>
      <c r="I35" s="3"/>
      <c r="J35" s="3"/>
      <c r="K35" s="3"/>
      <c r="L35" s="3"/>
      <c r="M35" s="3"/>
      <c r="N35" s="3"/>
      <c r="O35" s="3"/>
    </row>
    <row r="36" spans="1:15" x14ac:dyDescent="0.25">
      <c r="A36" s="5"/>
      <c r="B36" s="3"/>
      <c r="C36" s="3"/>
      <c r="D36" s="3"/>
      <c r="E36" s="4"/>
      <c r="F36" s="4"/>
      <c r="G36" s="4"/>
      <c r="H36" s="5"/>
      <c r="I36" s="3"/>
      <c r="J36" s="3"/>
      <c r="K36" s="3"/>
      <c r="L36" s="3"/>
      <c r="M36" s="3"/>
      <c r="N36" s="3"/>
      <c r="O36" s="3"/>
    </row>
    <row r="37" spans="1:15" x14ac:dyDescent="0.25">
      <c r="A37" s="5"/>
      <c r="B37" s="3"/>
      <c r="C37" s="3"/>
      <c r="D37" s="3"/>
      <c r="E37" s="4"/>
      <c r="F37" s="4"/>
      <c r="G37" s="4"/>
      <c r="H37" s="5"/>
      <c r="I37" s="3"/>
      <c r="J37" s="3"/>
      <c r="K37" s="3"/>
      <c r="L37" s="3"/>
      <c r="M37" s="3"/>
      <c r="N37" s="3"/>
      <c r="O37" s="3"/>
    </row>
    <row r="38" spans="1:15" x14ac:dyDescent="0.25">
      <c r="A38" s="5"/>
      <c r="B38" s="3"/>
      <c r="C38" s="3"/>
      <c r="D38" s="3"/>
      <c r="E38" s="4"/>
      <c r="F38" s="4"/>
      <c r="G38" s="4"/>
      <c r="H38" s="5"/>
      <c r="I38" s="3"/>
      <c r="J38" s="3"/>
      <c r="K38" s="3"/>
      <c r="L38" s="3"/>
      <c r="M38" s="3"/>
      <c r="N38" s="3"/>
      <c r="O38" s="3"/>
    </row>
    <row r="39" spans="1:15" x14ac:dyDescent="0.25">
      <c r="A39" s="5"/>
      <c r="B39" s="3"/>
      <c r="C39" s="3"/>
      <c r="D39" s="3"/>
      <c r="E39" s="4"/>
      <c r="F39" s="4"/>
      <c r="G39" s="4"/>
      <c r="H39" s="5"/>
      <c r="I39" s="3"/>
      <c r="J39" s="3"/>
      <c r="K39" s="3"/>
      <c r="L39" s="3"/>
      <c r="M39" s="3"/>
      <c r="N39" s="3"/>
      <c r="O39" s="3"/>
    </row>
    <row r="40" spans="1:15" x14ac:dyDescent="0.25">
      <c r="A40" s="5"/>
      <c r="B40" s="3"/>
      <c r="C40" s="3"/>
      <c r="D40" s="3"/>
      <c r="E40" s="4"/>
      <c r="F40" s="4"/>
      <c r="G40" s="4"/>
      <c r="H40" s="5"/>
      <c r="I40" s="3"/>
      <c r="J40" s="3"/>
      <c r="K40" s="3"/>
      <c r="L40" s="3"/>
      <c r="M40" s="3"/>
      <c r="N40" s="3"/>
      <c r="O40" s="3"/>
    </row>
    <row r="41" spans="1:15" x14ac:dyDescent="0.25">
      <c r="A41" s="5"/>
      <c r="B41" s="3"/>
      <c r="C41" s="3"/>
      <c r="D41" s="3"/>
      <c r="E41" s="4"/>
      <c r="F41" s="4"/>
      <c r="G41" s="4"/>
      <c r="H41" s="5"/>
      <c r="I41" s="3"/>
      <c r="J41" s="3"/>
      <c r="K41" s="3"/>
      <c r="L41" s="3"/>
      <c r="M41" s="3"/>
      <c r="N41" s="3"/>
      <c r="O41" s="3"/>
    </row>
    <row r="42" spans="1:15" x14ac:dyDescent="0.25">
      <c r="A42" s="5"/>
      <c r="B42" s="3"/>
      <c r="C42" s="3"/>
      <c r="D42" s="3"/>
      <c r="E42" s="4"/>
      <c r="F42" s="4"/>
      <c r="G42" s="4"/>
      <c r="H42" s="5"/>
      <c r="I42" s="3"/>
      <c r="J42" s="3"/>
      <c r="K42" s="3"/>
      <c r="L42" s="3"/>
      <c r="M42" s="3"/>
      <c r="N42" s="3"/>
      <c r="O42" s="3"/>
    </row>
    <row r="43" spans="1:15" x14ac:dyDescent="0.25">
      <c r="A43" s="5"/>
      <c r="B43" s="3"/>
      <c r="C43" s="3"/>
      <c r="D43" s="3"/>
      <c r="E43" s="4"/>
      <c r="F43" s="4"/>
      <c r="G43" s="4"/>
      <c r="H43" s="5"/>
      <c r="I43" s="3"/>
      <c r="J43" s="3"/>
      <c r="K43" s="3"/>
      <c r="L43" s="3"/>
      <c r="M43" s="3"/>
      <c r="N43" s="3"/>
      <c r="O43" s="3"/>
    </row>
    <row r="44" spans="1:15" x14ac:dyDescent="0.25">
      <c r="A44" s="5"/>
      <c r="B44" s="3"/>
      <c r="C44" s="3"/>
      <c r="D44" s="3"/>
      <c r="E44" s="4"/>
      <c r="F44" s="4"/>
      <c r="G44" s="4"/>
      <c r="H44" s="5"/>
      <c r="I44" s="3"/>
      <c r="J44" s="3"/>
      <c r="K44" s="3"/>
      <c r="L44" s="3"/>
      <c r="M44" s="3"/>
      <c r="N44" s="3"/>
      <c r="O44" s="3"/>
    </row>
    <row r="45" spans="1:15" x14ac:dyDescent="0.25">
      <c r="A45" s="5"/>
      <c r="B45" s="3"/>
      <c r="C45" s="3"/>
      <c r="D45" s="3"/>
      <c r="E45" s="4"/>
      <c r="F45" s="4"/>
      <c r="G45" s="4"/>
      <c r="H45" s="5"/>
      <c r="I45" s="3"/>
      <c r="J45" s="3"/>
      <c r="K45" s="3"/>
      <c r="L45" s="3"/>
      <c r="M45" s="3"/>
      <c r="N45" s="3"/>
      <c r="O45" s="3"/>
    </row>
    <row r="46" spans="1:15" x14ac:dyDescent="0.25">
      <c r="A46" s="5"/>
      <c r="B46" s="3"/>
      <c r="C46" s="3"/>
      <c r="D46" s="3"/>
      <c r="E46" s="4"/>
      <c r="F46" s="4"/>
      <c r="G46" s="4"/>
      <c r="H46" s="5"/>
      <c r="I46" s="3"/>
      <c r="J46" s="3"/>
      <c r="K46" s="3"/>
      <c r="L46" s="3"/>
      <c r="M46" s="3"/>
      <c r="N46" s="3"/>
      <c r="O46" s="3"/>
    </row>
    <row r="47" spans="1:15" x14ac:dyDescent="0.25">
      <c r="A47" s="5"/>
      <c r="B47" s="3"/>
      <c r="C47" s="3"/>
      <c r="D47" s="3"/>
      <c r="E47" s="4"/>
      <c r="F47" s="4"/>
      <c r="G47" s="4"/>
      <c r="H47" s="5"/>
      <c r="I47" s="3"/>
      <c r="J47" s="3"/>
      <c r="K47" s="3"/>
      <c r="L47" s="3"/>
      <c r="M47" s="3"/>
      <c r="N47" s="3"/>
      <c r="O47" s="3"/>
    </row>
    <row r="48" spans="1:15" x14ac:dyDescent="0.25">
      <c r="A48" s="5"/>
      <c r="B48" s="3"/>
      <c r="C48" s="3"/>
      <c r="D48" s="3"/>
      <c r="E48" s="4"/>
      <c r="F48" s="4"/>
      <c r="G48" s="4"/>
      <c r="H48" s="5"/>
      <c r="I48" s="3"/>
      <c r="J48" s="3"/>
      <c r="K48" s="3"/>
      <c r="L48" s="3"/>
      <c r="M48" s="3"/>
      <c r="N48" s="3"/>
      <c r="O48" s="3"/>
    </row>
    <row r="49" spans="1:15" x14ac:dyDescent="0.25">
      <c r="A49" s="5"/>
      <c r="B49" s="3"/>
      <c r="C49" s="3"/>
      <c r="D49" s="3"/>
      <c r="E49" s="4"/>
      <c r="F49" s="4"/>
      <c r="G49" s="4"/>
      <c r="H49" s="5"/>
      <c r="I49" s="3"/>
      <c r="J49" s="3"/>
      <c r="K49" s="3"/>
      <c r="L49" s="3"/>
      <c r="M49" s="3"/>
      <c r="N49" s="3"/>
      <c r="O49" s="3"/>
    </row>
    <row r="50" spans="1:15" x14ac:dyDescent="0.25">
      <c r="A50" s="5"/>
      <c r="B50" s="3"/>
      <c r="C50" s="3"/>
      <c r="D50" s="3"/>
      <c r="E50" s="4"/>
      <c r="F50" s="4"/>
      <c r="G50" s="4"/>
      <c r="H50" s="5"/>
      <c r="I50" s="3"/>
      <c r="J50" s="3"/>
      <c r="K50" s="3"/>
      <c r="L50" s="3"/>
      <c r="M50" s="3"/>
      <c r="N50" s="3"/>
      <c r="O50" s="3"/>
    </row>
    <row r="51" spans="1:15" x14ac:dyDescent="0.25">
      <c r="A51" s="5"/>
      <c r="B51" s="3"/>
      <c r="C51" s="3"/>
      <c r="D51" s="3"/>
      <c r="E51" s="4"/>
      <c r="F51" s="4"/>
      <c r="G51" s="4"/>
      <c r="H51" s="5"/>
      <c r="I51" s="3"/>
      <c r="J51" s="3"/>
      <c r="K51" s="3"/>
      <c r="L51" s="3"/>
      <c r="M51" s="3"/>
      <c r="N51" s="3"/>
      <c r="O51" s="3"/>
    </row>
    <row r="52" spans="1:15" x14ac:dyDescent="0.25">
      <c r="A52" s="5"/>
      <c r="B52" s="3"/>
      <c r="C52" s="3"/>
      <c r="D52" s="3"/>
      <c r="E52" s="4"/>
      <c r="F52" s="4"/>
      <c r="G52" s="4"/>
      <c r="H52" s="5"/>
      <c r="I52" s="3"/>
      <c r="J52" s="3"/>
      <c r="K52" s="3"/>
      <c r="L52" s="3"/>
      <c r="M52" s="3"/>
      <c r="N52" s="3"/>
      <c r="O52" s="3"/>
    </row>
    <row r="53" spans="1:15" x14ac:dyDescent="0.25">
      <c r="A53" s="5"/>
      <c r="B53" s="3"/>
      <c r="C53" s="3"/>
      <c r="D53" s="3"/>
      <c r="E53" s="4"/>
      <c r="F53" s="4"/>
      <c r="G53" s="4"/>
      <c r="H53" s="5"/>
      <c r="I53" s="3"/>
      <c r="J53" s="3"/>
      <c r="K53" s="3"/>
      <c r="L53" s="3"/>
      <c r="M53" s="3"/>
      <c r="N53" s="3"/>
      <c r="O53" s="3"/>
    </row>
    <row r="54" spans="1:15" x14ac:dyDescent="0.25">
      <c r="A54" s="5"/>
      <c r="B54" s="3"/>
      <c r="C54" s="3"/>
      <c r="D54" s="3"/>
      <c r="E54" s="4"/>
      <c r="F54" s="4"/>
      <c r="G54" s="4"/>
      <c r="H54" s="5"/>
      <c r="I54" s="3"/>
      <c r="J54" s="3"/>
      <c r="K54" s="3"/>
      <c r="L54" s="3"/>
      <c r="M54" s="3"/>
      <c r="N54" s="3"/>
      <c r="O54" s="3"/>
    </row>
    <row r="55" spans="1:15" x14ac:dyDescent="0.25">
      <c r="A55" s="5"/>
      <c r="B55" s="3"/>
      <c r="C55" s="3"/>
      <c r="D55" s="3"/>
      <c r="E55" s="4"/>
      <c r="F55" s="4"/>
      <c r="G55" s="4"/>
      <c r="H55" s="5"/>
      <c r="I55" s="3"/>
      <c r="J55" s="3"/>
      <c r="K55" s="3"/>
      <c r="L55" s="3"/>
      <c r="M55" s="3"/>
      <c r="N55" s="3"/>
      <c r="O55" s="3"/>
    </row>
    <row r="56" spans="1:15" x14ac:dyDescent="0.25">
      <c r="A56" s="5"/>
      <c r="B56" s="3"/>
      <c r="C56" s="3"/>
      <c r="D56" s="3"/>
      <c r="E56" s="4"/>
      <c r="F56" s="4"/>
      <c r="G56" s="4"/>
      <c r="H56" s="5"/>
      <c r="I56" s="3"/>
      <c r="J56" s="3"/>
      <c r="K56" s="3"/>
      <c r="L56" s="3"/>
      <c r="M56" s="3"/>
      <c r="N56" s="3"/>
      <c r="O56" s="3"/>
    </row>
    <row r="57" spans="1:15" x14ac:dyDescent="0.25">
      <c r="A57" s="5"/>
      <c r="B57" s="3"/>
      <c r="C57" s="3"/>
      <c r="D57" s="3"/>
      <c r="E57" s="4"/>
      <c r="F57" s="4"/>
      <c r="G57" s="4"/>
      <c r="H57" s="5"/>
      <c r="I57" s="3"/>
      <c r="J57" s="3"/>
      <c r="K57" s="3"/>
      <c r="L57" s="3"/>
      <c r="M57" s="3"/>
      <c r="N57" s="3"/>
      <c r="O57" s="3"/>
    </row>
    <row r="58" spans="1:15" x14ac:dyDescent="0.25">
      <c r="A58" s="5"/>
      <c r="B58" s="3"/>
      <c r="C58" s="3"/>
      <c r="D58" s="3"/>
      <c r="E58" s="4"/>
      <c r="F58" s="4"/>
      <c r="G58" s="4"/>
      <c r="H58" s="5"/>
      <c r="I58" s="3"/>
      <c r="J58" s="3"/>
      <c r="K58" s="3"/>
      <c r="L58" s="3"/>
      <c r="M58" s="3"/>
      <c r="N58" s="3"/>
      <c r="O58" s="3"/>
    </row>
    <row r="59" spans="1:15" x14ac:dyDescent="0.25">
      <c r="A59" s="5"/>
      <c r="B59" s="3"/>
      <c r="C59" s="3"/>
      <c r="D59" s="3"/>
      <c r="E59" s="4"/>
      <c r="F59" s="4"/>
      <c r="G59" s="4"/>
      <c r="H59" s="5"/>
      <c r="I59" s="3"/>
      <c r="J59" s="3"/>
      <c r="K59" s="3"/>
      <c r="L59" s="3"/>
      <c r="M59" s="3"/>
      <c r="N59" s="3"/>
      <c r="O59" s="3"/>
    </row>
    <row r="60" spans="1:15" x14ac:dyDescent="0.25">
      <c r="A60" s="5"/>
      <c r="B60" s="3"/>
      <c r="C60" s="3"/>
      <c r="D60" s="3"/>
      <c r="E60" s="4"/>
      <c r="F60" s="4"/>
      <c r="G60" s="4"/>
      <c r="H60" s="5"/>
      <c r="I60" s="3"/>
      <c r="J60" s="3"/>
      <c r="K60" s="3"/>
      <c r="L60" s="3"/>
      <c r="M60" s="3"/>
      <c r="N60" s="3"/>
      <c r="O60" s="3"/>
    </row>
    <row r="61" spans="1:15" x14ac:dyDescent="0.25">
      <c r="A61" s="5"/>
      <c r="B61" s="3"/>
      <c r="C61" s="3"/>
      <c r="D61" s="3"/>
      <c r="E61" s="4"/>
      <c r="F61" s="4"/>
      <c r="G61" s="4"/>
      <c r="H61" s="5"/>
      <c r="I61" s="3"/>
      <c r="J61" s="3"/>
      <c r="K61" s="3"/>
      <c r="L61" s="3"/>
      <c r="M61" s="3"/>
      <c r="N61" s="3"/>
      <c r="O61" s="3"/>
    </row>
    <row r="62" spans="1:15" x14ac:dyDescent="0.25">
      <c r="A62" s="5"/>
      <c r="B62" s="3"/>
      <c r="C62" s="3"/>
      <c r="D62" s="3"/>
      <c r="E62" s="4"/>
      <c r="F62" s="4"/>
      <c r="G62" s="4"/>
      <c r="H62" s="5"/>
      <c r="I62" s="3"/>
      <c r="J62" s="3"/>
      <c r="K62" s="3"/>
      <c r="L62" s="3"/>
      <c r="M62" s="3"/>
      <c r="N62" s="3"/>
      <c r="O62" s="3"/>
    </row>
    <row r="63" spans="1:15" x14ac:dyDescent="0.25">
      <c r="A63" s="5"/>
      <c r="B63" s="3"/>
      <c r="C63" s="3"/>
      <c r="D63" s="3"/>
      <c r="E63" s="4"/>
      <c r="F63" s="4"/>
      <c r="G63" s="4"/>
      <c r="H63" s="5"/>
      <c r="I63" s="3"/>
      <c r="J63" s="3"/>
      <c r="K63" s="3"/>
      <c r="L63" s="3"/>
      <c r="M63" s="3"/>
      <c r="N63" s="3"/>
      <c r="O63" s="3"/>
    </row>
    <row r="64" spans="1:15" x14ac:dyDescent="0.25">
      <c r="A64" s="5"/>
      <c r="B64" s="3"/>
      <c r="C64" s="3"/>
      <c r="D64" s="3"/>
      <c r="E64" s="4"/>
      <c r="F64" s="4"/>
      <c r="G64" s="4"/>
      <c r="H64" s="5"/>
      <c r="I64" s="3"/>
      <c r="J64" s="3"/>
      <c r="K64" s="3"/>
      <c r="L64" s="3"/>
      <c r="M64" s="3"/>
      <c r="N64" s="3"/>
      <c r="O64" s="3"/>
    </row>
    <row r="65" spans="1:15" x14ac:dyDescent="0.25">
      <c r="A65" s="5"/>
      <c r="B65" s="3"/>
      <c r="C65" s="3"/>
      <c r="D65" s="3"/>
      <c r="E65" s="4"/>
      <c r="F65" s="4"/>
      <c r="G65" s="4"/>
      <c r="H65" s="5"/>
      <c r="I65" s="3"/>
      <c r="J65" s="3"/>
      <c r="K65" s="3"/>
      <c r="L65" s="3"/>
      <c r="M65" s="3"/>
      <c r="N65" s="3"/>
      <c r="O65" s="3"/>
    </row>
    <row r="66" spans="1:15" x14ac:dyDescent="0.25">
      <c r="A66" s="5"/>
      <c r="B66" s="3"/>
      <c r="C66" s="3"/>
      <c r="D66" s="3"/>
      <c r="E66" s="4"/>
      <c r="F66" s="4"/>
      <c r="G66" s="4"/>
      <c r="H66" s="5"/>
      <c r="I66" s="3"/>
      <c r="J66" s="3"/>
      <c r="K66" s="3"/>
      <c r="L66" s="3"/>
      <c r="M66" s="3"/>
      <c r="N66" s="3"/>
      <c r="O66" s="3"/>
    </row>
    <row r="67" spans="1:15" x14ac:dyDescent="0.25">
      <c r="A67" s="5"/>
      <c r="B67" s="3"/>
      <c r="C67" s="3"/>
      <c r="D67" s="3"/>
      <c r="E67" s="4"/>
      <c r="F67" s="4"/>
      <c r="G67" s="4"/>
      <c r="H67" s="5"/>
      <c r="I67" s="3"/>
      <c r="J67" s="3"/>
      <c r="K67" s="3"/>
      <c r="L67" s="3"/>
      <c r="M67" s="3"/>
      <c r="N67" s="3"/>
      <c r="O67" s="3"/>
    </row>
    <row r="68" spans="1:15" x14ac:dyDescent="0.25">
      <c r="A68" s="5"/>
      <c r="B68" s="3"/>
      <c r="C68" s="3"/>
      <c r="D68" s="3"/>
      <c r="E68" s="4"/>
      <c r="F68" s="4"/>
      <c r="G68" s="4"/>
      <c r="H68" s="5"/>
      <c r="I68" s="3"/>
      <c r="J68" s="3"/>
      <c r="K68" s="3"/>
      <c r="L68" s="3"/>
      <c r="M68" s="3"/>
      <c r="N68" s="3"/>
      <c r="O68" s="3"/>
    </row>
    <row r="69" spans="1:15" x14ac:dyDescent="0.25">
      <c r="A69" s="5"/>
      <c r="B69" s="3"/>
      <c r="C69" s="3"/>
      <c r="D69" s="3"/>
      <c r="E69" s="4"/>
      <c r="F69" s="4"/>
      <c r="G69" s="4"/>
      <c r="H69" s="5"/>
      <c r="I69" s="3"/>
      <c r="J69" s="3"/>
      <c r="K69" s="3"/>
      <c r="L69" s="3"/>
      <c r="M69" s="3"/>
      <c r="N69" s="3"/>
      <c r="O69" s="3"/>
    </row>
    <row r="70" spans="1:15" x14ac:dyDescent="0.25">
      <c r="A70" s="5"/>
      <c r="B70" s="3"/>
      <c r="C70" s="3"/>
      <c r="D70" s="3"/>
      <c r="E70" s="4"/>
      <c r="F70" s="4"/>
      <c r="G70" s="4"/>
      <c r="H70" s="5"/>
      <c r="I70" s="3"/>
      <c r="J70" s="3"/>
      <c r="K70" s="3"/>
      <c r="L70" s="3"/>
      <c r="M70" s="3"/>
      <c r="N70" s="3"/>
      <c r="O70" s="3"/>
    </row>
    <row r="71" spans="1:15" x14ac:dyDescent="0.25">
      <c r="A71" s="5"/>
      <c r="B71" s="3"/>
      <c r="C71" s="3"/>
      <c r="D71" s="3"/>
      <c r="E71" s="4"/>
      <c r="F71" s="4"/>
      <c r="G71" s="4"/>
      <c r="H71" s="5"/>
      <c r="I71" s="3"/>
      <c r="J71" s="3"/>
      <c r="K71" s="3"/>
      <c r="L71" s="3"/>
      <c r="M71" s="3"/>
      <c r="N71" s="3"/>
      <c r="O71" s="3"/>
    </row>
    <row r="72" spans="1:15" x14ac:dyDescent="0.25">
      <c r="A72" s="5"/>
      <c r="B72" s="3"/>
      <c r="C72" s="3"/>
      <c r="D72" s="3"/>
      <c r="E72" s="4"/>
      <c r="F72" s="4"/>
      <c r="G72" s="4"/>
      <c r="H72" s="5"/>
      <c r="I72" s="3"/>
      <c r="J72" s="3"/>
      <c r="K72" s="3"/>
      <c r="L72" s="3"/>
      <c r="M72" s="3"/>
      <c r="N72" s="3"/>
      <c r="O72" s="3"/>
    </row>
    <row r="73" spans="1:15" x14ac:dyDescent="0.25">
      <c r="A73" s="5"/>
      <c r="B73" s="3"/>
      <c r="C73" s="3"/>
      <c r="D73" s="3"/>
      <c r="E73" s="4"/>
      <c r="F73" s="4"/>
      <c r="G73" s="4"/>
      <c r="H73" s="5"/>
      <c r="I73" s="3"/>
      <c r="J73" s="3"/>
      <c r="K73" s="3"/>
      <c r="L73" s="3"/>
      <c r="M73" s="3"/>
      <c r="N73" s="3"/>
      <c r="O73" s="3"/>
    </row>
    <row r="74" spans="1:15" x14ac:dyDescent="0.25">
      <c r="A74" s="5"/>
      <c r="B74" s="3"/>
      <c r="C74" s="3"/>
      <c r="D74" s="3"/>
      <c r="E74" s="4"/>
      <c r="F74" s="4"/>
      <c r="G74" s="4"/>
      <c r="H74" s="5"/>
      <c r="I74" s="3"/>
      <c r="J74" s="3"/>
      <c r="K74" s="3"/>
      <c r="L74" s="3"/>
      <c r="M74" s="3"/>
      <c r="N74" s="3"/>
      <c r="O74" s="3"/>
    </row>
    <row r="75" spans="1:15" x14ac:dyDescent="0.25">
      <c r="A75" s="5"/>
      <c r="B75" s="3"/>
      <c r="C75" s="3"/>
      <c r="D75" s="3"/>
      <c r="E75" s="4"/>
      <c r="F75" s="4"/>
      <c r="G75" s="4"/>
      <c r="H75" s="5"/>
      <c r="I75" s="3"/>
      <c r="J75" s="3"/>
      <c r="K75" s="3"/>
      <c r="L75" s="3"/>
      <c r="M75" s="3"/>
      <c r="N75" s="3"/>
      <c r="O75" s="3"/>
    </row>
    <row r="76" spans="1:15" x14ac:dyDescent="0.25">
      <c r="A76" s="5"/>
      <c r="B76" s="3"/>
      <c r="C76" s="3"/>
      <c r="D76" s="3"/>
      <c r="E76" s="4"/>
      <c r="F76" s="4"/>
      <c r="G76" s="4"/>
      <c r="H76" s="5"/>
      <c r="I76" s="3"/>
      <c r="J76" s="3"/>
      <c r="K76" s="3"/>
      <c r="L76" s="3"/>
      <c r="M76" s="3"/>
      <c r="N76" s="3"/>
      <c r="O76" s="3"/>
    </row>
    <row r="77" spans="1:15" x14ac:dyDescent="0.25">
      <c r="A77" s="5"/>
      <c r="B77" s="3"/>
      <c r="C77" s="3"/>
      <c r="D77" s="3"/>
      <c r="E77" s="4"/>
      <c r="F77" s="4"/>
      <c r="G77" s="4"/>
      <c r="H77" s="5"/>
      <c r="I77" s="3"/>
      <c r="J77" s="3"/>
      <c r="K77" s="3"/>
      <c r="L77" s="3"/>
      <c r="M77" s="3"/>
      <c r="N77" s="3"/>
      <c r="O77" s="3"/>
    </row>
    <row r="78" spans="1:15" x14ac:dyDescent="0.25">
      <c r="A78" s="5"/>
      <c r="B78" s="3"/>
      <c r="C78" s="3"/>
      <c r="D78" s="3"/>
      <c r="E78" s="4"/>
      <c r="F78" s="4"/>
      <c r="G78" s="4"/>
      <c r="H78" s="5"/>
      <c r="I78" s="3"/>
      <c r="J78" s="3"/>
      <c r="K78" s="3"/>
      <c r="L78" s="3"/>
      <c r="M78" s="3"/>
      <c r="N78" s="3"/>
      <c r="O78" s="3"/>
    </row>
    <row r="79" spans="1:15" x14ac:dyDescent="0.25">
      <c r="A79" s="5"/>
      <c r="B79" s="3"/>
      <c r="C79" s="3"/>
      <c r="D79" s="3"/>
      <c r="E79" s="4"/>
      <c r="F79" s="4"/>
      <c r="G79" s="4"/>
      <c r="H79" s="5"/>
      <c r="I79" s="3"/>
      <c r="J79" s="3"/>
      <c r="K79" s="3"/>
      <c r="L79" s="3"/>
      <c r="M79" s="3"/>
      <c r="N79" s="3"/>
      <c r="O79" s="3"/>
    </row>
    <row r="80" spans="1:15" x14ac:dyDescent="0.25">
      <c r="A80" s="5"/>
      <c r="B80" s="3"/>
      <c r="C80" s="3"/>
      <c r="D80" s="3"/>
      <c r="E80" s="4"/>
      <c r="F80" s="4"/>
      <c r="G80" s="4"/>
      <c r="H80" s="5"/>
      <c r="I80" s="3"/>
      <c r="J80" s="3"/>
      <c r="K80" s="3"/>
      <c r="L80" s="3"/>
      <c r="M80" s="3"/>
      <c r="N80" s="3"/>
      <c r="O80" s="3"/>
    </row>
    <row r="81" spans="1:15" x14ac:dyDescent="0.25">
      <c r="A81" s="5"/>
      <c r="B81" s="3"/>
      <c r="C81" s="3"/>
      <c r="D81" s="3"/>
      <c r="E81" s="4"/>
      <c r="F81" s="4"/>
      <c r="G81" s="4"/>
      <c r="H81" s="5"/>
      <c r="I81" s="3"/>
      <c r="J81" s="3"/>
      <c r="K81" s="3"/>
      <c r="L81" s="3"/>
      <c r="M81" s="3"/>
      <c r="N81" s="3"/>
      <c r="O81" s="3"/>
    </row>
    <row r="82" spans="1:15" x14ac:dyDescent="0.25">
      <c r="A82" s="5"/>
      <c r="B82" s="3"/>
      <c r="C82" s="3"/>
      <c r="D82" s="3"/>
      <c r="E82" s="4"/>
      <c r="F82" s="4"/>
      <c r="G82" s="4"/>
      <c r="H82" s="5"/>
      <c r="I82" s="3"/>
      <c r="J82" s="3"/>
      <c r="K82" s="3"/>
      <c r="L82" s="3"/>
      <c r="M82" s="3"/>
      <c r="N82" s="3"/>
      <c r="O82" s="3"/>
    </row>
    <row r="83" spans="1:15" x14ac:dyDescent="0.25">
      <c r="A83" s="5"/>
      <c r="B83" s="3"/>
      <c r="C83" s="3"/>
      <c r="D83" s="3"/>
      <c r="E83" s="4"/>
      <c r="F83" s="4"/>
      <c r="G83" s="4"/>
      <c r="H83" s="5"/>
      <c r="I83" s="3"/>
      <c r="J83" s="3"/>
      <c r="K83" s="3"/>
      <c r="L83" s="3"/>
      <c r="M83" s="3"/>
      <c r="N83" s="3"/>
      <c r="O83" s="3"/>
    </row>
    <row r="84" spans="1:15" x14ac:dyDescent="0.25">
      <c r="A84" s="5"/>
      <c r="B84" s="3"/>
      <c r="C84" s="3"/>
      <c r="D84" s="3"/>
      <c r="E84" s="4"/>
      <c r="F84" s="4"/>
      <c r="G84" s="4"/>
      <c r="H84" s="5"/>
      <c r="I84" s="3"/>
      <c r="J84" s="3"/>
      <c r="K84" s="3"/>
      <c r="L84" s="3"/>
      <c r="M84" s="3"/>
      <c r="N84" s="3"/>
      <c r="O84" s="3"/>
    </row>
    <row r="85" spans="1:15" x14ac:dyDescent="0.25">
      <c r="A85" s="5"/>
      <c r="B85" s="3"/>
      <c r="C85" s="3"/>
      <c r="D85" s="3"/>
      <c r="E85" s="4"/>
      <c r="F85" s="4"/>
      <c r="G85" s="4"/>
      <c r="H85" s="5"/>
      <c r="I85" s="3"/>
      <c r="J85" s="3"/>
      <c r="K85" s="3"/>
      <c r="L85" s="3"/>
      <c r="M85" s="3"/>
      <c r="N85" s="3"/>
      <c r="O85" s="3"/>
    </row>
    <row r="86" spans="1:15" x14ac:dyDescent="0.25">
      <c r="A86" s="5"/>
      <c r="B86" s="3"/>
      <c r="C86" s="3"/>
      <c r="D86" s="3"/>
      <c r="E86" s="4"/>
      <c r="F86" s="4"/>
      <c r="G86" s="4"/>
      <c r="H86" s="5"/>
      <c r="I86" s="3"/>
      <c r="J86" s="3"/>
      <c r="K86" s="3"/>
      <c r="L86" s="3"/>
      <c r="M86" s="3"/>
      <c r="N86" s="3"/>
      <c r="O86" s="3"/>
    </row>
    <row r="87" spans="1:15" x14ac:dyDescent="0.25">
      <c r="A87" s="5"/>
      <c r="B87" s="3"/>
      <c r="C87" s="3"/>
      <c r="D87" s="3"/>
      <c r="E87" s="4"/>
      <c r="F87" s="4"/>
      <c r="G87" s="4"/>
      <c r="H87" s="5"/>
      <c r="I87" s="3"/>
      <c r="J87" s="3"/>
      <c r="K87" s="3"/>
      <c r="L87" s="3"/>
      <c r="M87" s="3"/>
      <c r="N87" s="3"/>
      <c r="O87" s="3"/>
    </row>
    <row r="88" spans="1:15" x14ac:dyDescent="0.25">
      <c r="A88" s="5"/>
      <c r="B88" s="3"/>
      <c r="C88" s="3"/>
      <c r="D88" s="3"/>
      <c r="E88" s="4"/>
      <c r="F88" s="4"/>
      <c r="G88" s="4"/>
      <c r="H88" s="5"/>
      <c r="I88" s="3"/>
      <c r="J88" s="3"/>
      <c r="K88" s="3"/>
      <c r="L88" s="3"/>
      <c r="M88" s="3"/>
      <c r="N88" s="3"/>
      <c r="O88" s="3"/>
    </row>
    <row r="89" spans="1:15" x14ac:dyDescent="0.25">
      <c r="A89" s="5"/>
      <c r="B89" s="3"/>
      <c r="C89" s="3"/>
      <c r="D89" s="3"/>
      <c r="E89" s="4"/>
      <c r="F89" s="4"/>
      <c r="G89" s="4"/>
      <c r="H89" s="5"/>
      <c r="I89" s="3"/>
      <c r="J89" s="3"/>
      <c r="K89" s="3"/>
      <c r="L89" s="3"/>
      <c r="M89" s="3"/>
      <c r="N89" s="3"/>
      <c r="O89" s="3"/>
    </row>
    <row r="90" spans="1:15" x14ac:dyDescent="0.25">
      <c r="A90" s="5"/>
      <c r="B90" s="3"/>
      <c r="C90" s="3"/>
      <c r="D90" s="3"/>
      <c r="E90" s="4"/>
      <c r="F90" s="4"/>
      <c r="G90" s="4"/>
      <c r="H90" s="5"/>
      <c r="I90" s="3"/>
      <c r="J90" s="3"/>
      <c r="K90" s="3"/>
      <c r="L90" s="3"/>
      <c r="M90" s="3"/>
      <c r="N90" s="3"/>
      <c r="O90" s="3"/>
    </row>
    <row r="91" spans="1:15" x14ac:dyDescent="0.25">
      <c r="A91" s="5"/>
      <c r="B91" s="3"/>
      <c r="C91" s="3"/>
      <c r="D91" s="3"/>
      <c r="E91" s="4"/>
      <c r="F91" s="4"/>
      <c r="G91" s="4"/>
      <c r="H91" s="5"/>
      <c r="I91" s="3"/>
      <c r="J91" s="3"/>
      <c r="K91" s="3"/>
      <c r="L91" s="3"/>
      <c r="M91" s="3"/>
      <c r="N91" s="3"/>
      <c r="O91" s="3"/>
    </row>
    <row r="92" spans="1:15" x14ac:dyDescent="0.25">
      <c r="A92" s="5"/>
      <c r="B92" s="3"/>
      <c r="C92" s="3"/>
      <c r="D92" s="3"/>
      <c r="E92" s="4"/>
      <c r="F92" s="4"/>
      <c r="G92" s="4"/>
      <c r="H92" s="5"/>
      <c r="I92" s="3"/>
      <c r="J92" s="3"/>
      <c r="K92" s="3"/>
      <c r="L92" s="3"/>
      <c r="M92" s="3"/>
      <c r="N92" s="3"/>
      <c r="O92" s="3"/>
    </row>
    <row r="93" spans="1:15" x14ac:dyDescent="0.25">
      <c r="A93" s="5"/>
      <c r="B93" s="3"/>
      <c r="C93" s="3"/>
      <c r="D93" s="3"/>
      <c r="E93" s="4"/>
      <c r="F93" s="4"/>
      <c r="G93" s="4"/>
      <c r="H93" s="5"/>
      <c r="I93" s="3"/>
      <c r="J93" s="3"/>
      <c r="K93" s="3"/>
      <c r="L93" s="3"/>
      <c r="M93" s="3"/>
      <c r="N93" s="3"/>
      <c r="O93" s="3"/>
    </row>
    <row r="94" spans="1:15" x14ac:dyDescent="0.25">
      <c r="A94" s="5"/>
      <c r="B94" s="3"/>
      <c r="C94" s="3"/>
      <c r="D94" s="3"/>
      <c r="E94" s="4"/>
      <c r="F94" s="4"/>
      <c r="G94" s="4"/>
      <c r="H94" s="5"/>
      <c r="I94" s="3"/>
      <c r="J94" s="3"/>
      <c r="K94" s="3"/>
      <c r="L94" s="3"/>
      <c r="M94" s="3"/>
      <c r="N94" s="3"/>
      <c r="O94" s="3"/>
    </row>
    <row r="95" spans="1:15" x14ac:dyDescent="0.25">
      <c r="A95" s="5"/>
      <c r="B95" s="3"/>
      <c r="C95" s="3"/>
      <c r="D95" s="3"/>
      <c r="E95" s="4"/>
      <c r="F95" s="4"/>
      <c r="G95" s="4"/>
      <c r="H95" s="5"/>
      <c r="I95" s="3"/>
      <c r="J95" s="3"/>
      <c r="K95" s="3"/>
      <c r="L95" s="3"/>
      <c r="M95" s="3"/>
      <c r="N95" s="3"/>
      <c r="O95" s="3"/>
    </row>
    <row r="96" spans="1:15" x14ac:dyDescent="0.25">
      <c r="A96" s="5"/>
      <c r="B96" s="3"/>
      <c r="C96" s="3"/>
      <c r="D96" s="3"/>
      <c r="E96" s="4"/>
      <c r="F96" s="4"/>
      <c r="G96" s="4"/>
      <c r="H96" s="5"/>
      <c r="I96" s="3"/>
      <c r="J96" s="3"/>
      <c r="K96" s="3"/>
      <c r="L96" s="3"/>
      <c r="M96" s="3"/>
      <c r="N96" s="3"/>
      <c r="O96" s="3"/>
    </row>
    <row r="97" spans="1:15" x14ac:dyDescent="0.25">
      <c r="A97" s="5"/>
      <c r="B97" s="3"/>
      <c r="C97" s="3"/>
      <c r="D97" s="3"/>
      <c r="E97" s="4"/>
      <c r="F97" s="4"/>
      <c r="G97" s="4"/>
      <c r="H97" s="5"/>
      <c r="I97" s="3"/>
      <c r="J97" s="3"/>
      <c r="K97" s="3"/>
      <c r="L97" s="3"/>
      <c r="M97" s="3"/>
      <c r="N97" s="3"/>
      <c r="O97" s="3"/>
    </row>
    <row r="98" spans="1:15" x14ac:dyDescent="0.25">
      <c r="A98" s="5"/>
      <c r="B98" s="3"/>
      <c r="C98" s="3"/>
      <c r="D98" s="3"/>
      <c r="E98" s="4"/>
      <c r="F98" s="4"/>
      <c r="G98" s="4"/>
      <c r="H98" s="5"/>
      <c r="I98" s="3"/>
      <c r="J98" s="3"/>
      <c r="K98" s="3"/>
      <c r="L98" s="3"/>
      <c r="M98" s="3"/>
      <c r="N98" s="3"/>
      <c r="O98" s="3"/>
    </row>
    <row r="99" spans="1:15" x14ac:dyDescent="0.25">
      <c r="A99" s="5"/>
      <c r="B99" s="3"/>
      <c r="C99" s="3"/>
      <c r="D99" s="3"/>
      <c r="E99" s="4"/>
      <c r="F99" s="4"/>
      <c r="G99" s="4"/>
      <c r="H99" s="5"/>
      <c r="I99" s="3"/>
      <c r="J99" s="3"/>
      <c r="K99" s="3"/>
      <c r="L99" s="3"/>
      <c r="M99" s="3"/>
      <c r="N99" s="3"/>
      <c r="O99" s="3"/>
    </row>
    <row r="100" spans="1:15" x14ac:dyDescent="0.25">
      <c r="A100" s="5"/>
      <c r="B100" s="3"/>
      <c r="C100" s="3"/>
      <c r="D100" s="3"/>
      <c r="E100" s="4"/>
      <c r="F100" s="4"/>
      <c r="G100" s="4"/>
      <c r="H100" s="5"/>
      <c r="I100" s="3"/>
      <c r="J100" s="3"/>
      <c r="K100" s="3"/>
      <c r="L100" s="3"/>
      <c r="M100" s="3"/>
      <c r="N100" s="3"/>
      <c r="O100" s="3"/>
    </row>
    <row r="101" spans="1:15" x14ac:dyDescent="0.25">
      <c r="A101" s="5"/>
      <c r="B101" s="3"/>
      <c r="C101" s="3"/>
      <c r="D101" s="3"/>
      <c r="E101" s="4"/>
      <c r="F101" s="4"/>
      <c r="G101" s="4"/>
      <c r="H101" s="5"/>
      <c r="I101" s="3"/>
      <c r="J101" s="3"/>
      <c r="K101" s="3"/>
      <c r="L101" s="3"/>
      <c r="M101" s="3"/>
      <c r="N101" s="3"/>
      <c r="O101" s="3"/>
    </row>
    <row r="102" spans="1:15" x14ac:dyDescent="0.25">
      <c r="A102" s="5"/>
      <c r="B102" s="3"/>
      <c r="C102" s="3"/>
      <c r="D102" s="3"/>
      <c r="E102" s="4"/>
      <c r="F102" s="4"/>
      <c r="G102" s="4"/>
      <c r="H102" s="5"/>
      <c r="I102" s="3"/>
      <c r="J102" s="3"/>
      <c r="K102" s="3"/>
      <c r="L102" s="3"/>
      <c r="M102" s="3"/>
      <c r="N102" s="3"/>
      <c r="O102" s="3"/>
    </row>
    <row r="103" spans="1:15" x14ac:dyDescent="0.25">
      <c r="A103" s="5"/>
      <c r="B103" s="3"/>
      <c r="C103" s="3"/>
      <c r="D103" s="3"/>
      <c r="E103" s="4"/>
      <c r="F103" s="4"/>
      <c r="G103" s="4"/>
      <c r="H103" s="5"/>
      <c r="I103" s="3"/>
      <c r="J103" s="3"/>
      <c r="K103" s="3"/>
      <c r="L103" s="3"/>
      <c r="M103" s="3"/>
      <c r="N103" s="3"/>
      <c r="O103" s="3"/>
    </row>
    <row r="104" spans="1:15" x14ac:dyDescent="0.25">
      <c r="A104" s="5"/>
      <c r="B104" s="3"/>
      <c r="C104" s="3"/>
      <c r="D104" s="3"/>
      <c r="E104" s="4"/>
      <c r="F104" s="4"/>
      <c r="G104" s="4"/>
      <c r="H104" s="5"/>
      <c r="I104" s="3"/>
      <c r="J104" s="3"/>
      <c r="K104" s="3"/>
      <c r="L104" s="3"/>
      <c r="M104" s="3"/>
      <c r="N104" s="3"/>
      <c r="O104" s="3"/>
    </row>
    <row r="105" spans="1:15" x14ac:dyDescent="0.25">
      <c r="A105" s="5"/>
      <c r="B105" s="3"/>
      <c r="C105" s="3"/>
      <c r="D105" s="3"/>
      <c r="E105" s="4"/>
      <c r="F105" s="4"/>
      <c r="G105" s="4"/>
      <c r="H105" s="5"/>
      <c r="I105" s="3"/>
      <c r="J105" s="3"/>
      <c r="K105" s="3"/>
      <c r="L105" s="3"/>
      <c r="M105" s="3"/>
      <c r="N105" s="3"/>
      <c r="O105" s="3"/>
    </row>
    <row r="106" spans="1:15" x14ac:dyDescent="0.25">
      <c r="A106" s="5"/>
      <c r="B106" s="3"/>
      <c r="C106" s="3"/>
      <c r="D106" s="3"/>
      <c r="E106" s="4"/>
      <c r="F106" s="4"/>
      <c r="G106" s="4"/>
      <c r="H106" s="5"/>
      <c r="I106" s="3"/>
      <c r="J106" s="3"/>
      <c r="K106" s="3"/>
      <c r="L106" s="3"/>
      <c r="M106" s="3"/>
      <c r="N106" s="3"/>
      <c r="O106" s="3"/>
    </row>
    <row r="107" spans="1:15" x14ac:dyDescent="0.25">
      <c r="A107" s="5"/>
      <c r="B107" s="3"/>
      <c r="C107" s="3"/>
      <c r="D107" s="3"/>
      <c r="E107" s="4"/>
      <c r="F107" s="4"/>
      <c r="G107" s="4"/>
      <c r="H107" s="5"/>
      <c r="I107" s="3"/>
      <c r="J107" s="3"/>
      <c r="K107" s="3"/>
      <c r="L107" s="3"/>
      <c r="M107" s="3"/>
      <c r="N107" s="3"/>
      <c r="O107" s="3"/>
    </row>
    <row r="108" spans="1:15" x14ac:dyDescent="0.25">
      <c r="A108" s="5"/>
      <c r="B108" s="3"/>
      <c r="C108" s="3"/>
      <c r="D108" s="3"/>
      <c r="E108" s="4"/>
      <c r="F108" s="4"/>
      <c r="G108" s="4"/>
      <c r="H108" s="5"/>
      <c r="I108" s="3"/>
      <c r="J108" s="3"/>
      <c r="K108" s="3"/>
      <c r="L108" s="3"/>
      <c r="M108" s="3"/>
      <c r="N108" s="3"/>
      <c r="O108" s="3"/>
    </row>
    <row r="109" spans="1:15" x14ac:dyDescent="0.25">
      <c r="A109" s="5"/>
      <c r="B109" s="3"/>
      <c r="C109" s="3"/>
      <c r="D109" s="3"/>
      <c r="E109" s="4"/>
      <c r="F109" s="4"/>
      <c r="G109" s="4"/>
      <c r="H109" s="5"/>
      <c r="I109" s="3"/>
      <c r="J109" s="3"/>
      <c r="K109" s="3"/>
      <c r="L109" s="3"/>
      <c r="M109" s="3"/>
      <c r="N109" s="3"/>
      <c r="O109" s="3"/>
    </row>
    <row r="110" spans="1:15" x14ac:dyDescent="0.25">
      <c r="A110" s="5"/>
      <c r="B110" s="3"/>
      <c r="C110" s="3"/>
      <c r="D110" s="3"/>
      <c r="E110" s="4"/>
      <c r="F110" s="4"/>
      <c r="G110" s="4"/>
      <c r="H110" s="5"/>
      <c r="I110" s="3"/>
      <c r="J110" s="3"/>
      <c r="K110" s="3"/>
      <c r="L110" s="3"/>
      <c r="M110" s="3"/>
      <c r="N110" s="3"/>
      <c r="O110" s="3"/>
    </row>
    <row r="111" spans="1:15" x14ac:dyDescent="0.25">
      <c r="A111" s="5"/>
      <c r="B111" s="3"/>
      <c r="C111" s="3"/>
      <c r="D111" s="3"/>
      <c r="E111" s="4"/>
      <c r="F111" s="4"/>
      <c r="G111" s="4"/>
      <c r="H111" s="5"/>
      <c r="I111" s="3"/>
      <c r="J111" s="3"/>
      <c r="K111" s="3"/>
      <c r="L111" s="3"/>
      <c r="M111" s="3"/>
      <c r="N111" s="3"/>
      <c r="O111" s="3"/>
    </row>
    <row r="112" spans="1:15" x14ac:dyDescent="0.25">
      <c r="A112" s="5"/>
      <c r="B112" s="3"/>
      <c r="C112" s="3"/>
      <c r="D112" s="3"/>
      <c r="E112" s="4"/>
      <c r="F112" s="4"/>
      <c r="G112" s="4"/>
      <c r="H112" s="5"/>
      <c r="I112" s="3"/>
      <c r="J112" s="3"/>
      <c r="K112" s="3"/>
      <c r="L112" s="3"/>
      <c r="M112" s="3"/>
      <c r="N112" s="3"/>
      <c r="O112" s="3"/>
    </row>
    <row r="113" spans="1:15" x14ac:dyDescent="0.25">
      <c r="A113" s="5"/>
      <c r="B113" s="3"/>
      <c r="C113" s="3"/>
      <c r="D113" s="3"/>
      <c r="E113" s="4"/>
      <c r="F113" s="4"/>
      <c r="G113" s="4"/>
      <c r="H113" s="5"/>
      <c r="I113" s="3"/>
      <c r="J113" s="3"/>
      <c r="K113" s="3"/>
      <c r="L113" s="3"/>
      <c r="M113" s="3"/>
      <c r="N113" s="3"/>
      <c r="O113" s="3"/>
    </row>
    <row r="114" spans="1:15" x14ac:dyDescent="0.25">
      <c r="A114" s="5"/>
      <c r="B114" s="3"/>
      <c r="C114" s="3"/>
      <c r="D114" s="3"/>
      <c r="E114" s="4"/>
      <c r="F114" s="4"/>
      <c r="G114" s="4"/>
      <c r="H114" s="5"/>
      <c r="I114" s="3"/>
      <c r="J114" s="3"/>
      <c r="K114" s="3"/>
      <c r="L114" s="3"/>
      <c r="M114" s="3"/>
      <c r="N114" s="3"/>
      <c r="O114" s="3"/>
    </row>
    <row r="115" spans="1:15" x14ac:dyDescent="0.25">
      <c r="A115" s="5"/>
      <c r="B115" s="3"/>
      <c r="C115" s="3"/>
      <c r="D115" s="3"/>
      <c r="E115" s="4"/>
      <c r="F115" s="4"/>
      <c r="G115" s="4"/>
      <c r="H115" s="5"/>
      <c r="I115" s="3"/>
      <c r="J115" s="3"/>
      <c r="K115" s="3"/>
      <c r="L115" s="3"/>
      <c r="M115" s="3"/>
      <c r="N115" s="3"/>
      <c r="O115" s="3"/>
    </row>
    <row r="116" spans="1:15" x14ac:dyDescent="0.25">
      <c r="A116" s="5"/>
      <c r="B116" s="3"/>
      <c r="C116" s="3"/>
      <c r="D116" s="3"/>
      <c r="E116" s="4"/>
      <c r="F116" s="4"/>
      <c r="G116" s="4"/>
      <c r="H116" s="5"/>
      <c r="I116" s="3"/>
      <c r="J116" s="3"/>
      <c r="K116" s="3"/>
      <c r="L116" s="3"/>
      <c r="M116" s="3"/>
      <c r="N116" s="3"/>
      <c r="O116" s="3"/>
    </row>
    <row r="117" spans="1:15" x14ac:dyDescent="0.25">
      <c r="A117" s="5"/>
      <c r="B117" s="3"/>
      <c r="C117" s="3"/>
      <c r="D117" s="3"/>
      <c r="E117" s="4"/>
      <c r="F117" s="4"/>
      <c r="G117" s="4"/>
      <c r="H117" s="5"/>
      <c r="I117" s="3"/>
      <c r="J117" s="3"/>
      <c r="K117" s="3"/>
      <c r="L117" s="3"/>
      <c r="M117" s="3"/>
      <c r="N117" s="3"/>
      <c r="O117" s="3"/>
    </row>
    <row r="118" spans="1:15" x14ac:dyDescent="0.25">
      <c r="A118" s="5"/>
      <c r="B118" s="3"/>
      <c r="C118" s="3"/>
      <c r="D118" s="3"/>
      <c r="E118" s="4"/>
      <c r="F118" s="4"/>
      <c r="G118" s="4"/>
      <c r="H118" s="5"/>
      <c r="I118" s="3"/>
      <c r="J118" s="3"/>
      <c r="K118" s="3"/>
      <c r="L118" s="3"/>
      <c r="M118" s="3"/>
      <c r="N118" s="3"/>
      <c r="O118" s="3"/>
    </row>
    <row r="119" spans="1:15" x14ac:dyDescent="0.25">
      <c r="A119" s="5"/>
      <c r="B119" s="3"/>
      <c r="C119" s="3"/>
      <c r="D119" s="3"/>
      <c r="E119" s="4"/>
      <c r="F119" s="4"/>
      <c r="G119" s="4"/>
      <c r="H119" s="5"/>
      <c r="I119" s="3"/>
      <c r="J119" s="3"/>
      <c r="K119" s="3"/>
      <c r="L119" s="3"/>
      <c r="M119" s="3"/>
      <c r="N119" s="3"/>
      <c r="O119" s="3"/>
    </row>
    <row r="120" spans="1:15" x14ac:dyDescent="0.25">
      <c r="A120" s="5"/>
      <c r="B120" s="3"/>
      <c r="C120" s="3"/>
      <c r="D120" s="3"/>
      <c r="E120" s="4"/>
      <c r="F120" s="4"/>
      <c r="G120" s="4"/>
      <c r="H120" s="5"/>
      <c r="I120" s="3"/>
      <c r="J120" s="3"/>
      <c r="K120" s="3"/>
      <c r="L120" s="3"/>
      <c r="M120" s="3"/>
      <c r="N120" s="3"/>
      <c r="O120" s="3"/>
    </row>
    <row r="121" spans="1:15" x14ac:dyDescent="0.25">
      <c r="A121" s="5"/>
      <c r="B121" s="3"/>
      <c r="C121" s="3"/>
      <c r="D121" s="3"/>
      <c r="E121" s="4"/>
      <c r="F121" s="4"/>
      <c r="G121" s="4"/>
      <c r="H121" s="5"/>
      <c r="I121" s="3"/>
      <c r="J121" s="3"/>
      <c r="K121" s="3"/>
      <c r="L121" s="3"/>
      <c r="M121" s="3"/>
      <c r="N121" s="3"/>
      <c r="O121" s="3"/>
    </row>
    <row r="122" spans="1:15" x14ac:dyDescent="0.25">
      <c r="A122" s="5"/>
      <c r="B122" s="3"/>
      <c r="C122" s="3"/>
      <c r="D122" s="3"/>
      <c r="E122" s="4"/>
      <c r="F122" s="4"/>
      <c r="G122" s="4"/>
      <c r="H122" s="5"/>
      <c r="I122" s="3"/>
      <c r="J122" s="3"/>
      <c r="K122" s="3"/>
      <c r="L122" s="3"/>
      <c r="M122" s="3"/>
      <c r="N122" s="3"/>
      <c r="O122" s="3"/>
    </row>
    <row r="123" spans="1:15" x14ac:dyDescent="0.25">
      <c r="A123" s="5"/>
      <c r="B123" s="3"/>
      <c r="C123" s="3"/>
      <c r="D123" s="3"/>
      <c r="E123" s="4"/>
      <c r="F123" s="4"/>
      <c r="G123" s="4"/>
      <c r="H123" s="5"/>
      <c r="I123" s="3"/>
      <c r="J123" s="3"/>
      <c r="K123" s="3"/>
      <c r="L123" s="3"/>
      <c r="M123" s="3"/>
      <c r="N123" s="3"/>
      <c r="O123" s="3"/>
    </row>
    <row r="124" spans="1:15" x14ac:dyDescent="0.25">
      <c r="A124" s="5"/>
      <c r="B124" s="3"/>
      <c r="C124" s="3"/>
      <c r="D124" s="3"/>
      <c r="E124" s="4"/>
      <c r="F124" s="4"/>
      <c r="G124" s="4"/>
      <c r="H124" s="5"/>
      <c r="I124" s="3"/>
      <c r="J124" s="3"/>
      <c r="K124" s="3"/>
      <c r="L124" s="3"/>
      <c r="M124" s="3"/>
      <c r="N124" s="3"/>
      <c r="O124" s="3"/>
    </row>
    <row r="125" spans="1:15" x14ac:dyDescent="0.25">
      <c r="A125" s="5"/>
      <c r="B125" s="3"/>
      <c r="C125" s="3"/>
      <c r="D125" s="3"/>
      <c r="E125" s="4"/>
      <c r="F125" s="4"/>
      <c r="G125" s="4"/>
      <c r="H125" s="5"/>
      <c r="I125" s="3"/>
      <c r="J125" s="3"/>
      <c r="K125" s="3"/>
      <c r="L125" s="3"/>
      <c r="M125" s="3"/>
      <c r="N125" s="3"/>
      <c r="O125" s="3"/>
    </row>
    <row r="126" spans="1:15" x14ac:dyDescent="0.25">
      <c r="A126" s="5"/>
      <c r="B126" s="3"/>
      <c r="C126" s="3"/>
      <c r="D126" s="3"/>
      <c r="E126" s="4"/>
      <c r="F126" s="4"/>
      <c r="G126" s="4"/>
      <c r="H126" s="5"/>
      <c r="I126" s="3"/>
      <c r="J126" s="3"/>
      <c r="K126" s="3"/>
      <c r="L126" s="3"/>
      <c r="M126" s="3"/>
      <c r="N126" s="3"/>
      <c r="O126" s="3"/>
    </row>
    <row r="127" spans="1:15" x14ac:dyDescent="0.25">
      <c r="A127" s="5"/>
      <c r="B127" s="3"/>
      <c r="C127" s="3"/>
      <c r="D127" s="3"/>
      <c r="E127" s="4"/>
      <c r="F127" s="4"/>
      <c r="G127" s="4"/>
      <c r="H127" s="5"/>
      <c r="I127" s="3"/>
      <c r="J127" s="3"/>
      <c r="K127" s="3"/>
      <c r="L127" s="3"/>
      <c r="M127" s="3"/>
      <c r="N127" s="3"/>
      <c r="O127" s="3"/>
    </row>
    <row r="128" spans="1:15" x14ac:dyDescent="0.25">
      <c r="A128" s="5"/>
      <c r="B128" s="3"/>
      <c r="C128" s="3"/>
      <c r="D128" s="3"/>
      <c r="E128" s="4"/>
      <c r="F128" s="4"/>
      <c r="G128" s="4"/>
      <c r="H128" s="5"/>
      <c r="I128" s="3"/>
      <c r="J128" s="3"/>
      <c r="K128" s="3"/>
      <c r="L128" s="3"/>
      <c r="M128" s="3"/>
      <c r="N128" s="3"/>
      <c r="O128" s="3"/>
    </row>
    <row r="129" spans="1:15" x14ac:dyDescent="0.25">
      <c r="A129" s="5"/>
      <c r="B129" s="3"/>
      <c r="C129" s="3"/>
      <c r="D129" s="3"/>
      <c r="E129" s="4"/>
      <c r="F129" s="4"/>
      <c r="G129" s="4"/>
      <c r="H129" s="5"/>
      <c r="I129" s="3"/>
      <c r="J129" s="3"/>
      <c r="K129" s="3"/>
      <c r="L129" s="3"/>
      <c r="M129" s="3"/>
      <c r="N129" s="3"/>
      <c r="O129" s="3"/>
    </row>
    <row r="130" spans="1:15" x14ac:dyDescent="0.25">
      <c r="A130" s="5"/>
      <c r="B130" s="3"/>
      <c r="C130" s="3"/>
      <c r="D130" s="3"/>
      <c r="E130" s="4"/>
      <c r="F130" s="4"/>
      <c r="G130" s="4"/>
      <c r="H130" s="5"/>
      <c r="I130" s="3"/>
      <c r="J130" s="3"/>
      <c r="K130" s="3"/>
      <c r="L130" s="3"/>
      <c r="M130" s="3"/>
      <c r="N130" s="3"/>
      <c r="O130" s="3"/>
    </row>
    <row r="131" spans="1:15" x14ac:dyDescent="0.25">
      <c r="A131" s="5"/>
      <c r="B131" s="3"/>
      <c r="C131" s="3"/>
      <c r="D131" s="3"/>
      <c r="E131" s="4"/>
      <c r="F131" s="4"/>
      <c r="G131" s="4"/>
      <c r="H131" s="5"/>
      <c r="I131" s="3"/>
      <c r="J131" s="3"/>
      <c r="K131" s="3"/>
      <c r="L131" s="3"/>
      <c r="M131" s="3"/>
      <c r="N131" s="3"/>
      <c r="O131" s="3"/>
    </row>
    <row r="132" spans="1:15" x14ac:dyDescent="0.25">
      <c r="A132" s="5"/>
      <c r="B132" s="3"/>
      <c r="C132" s="3"/>
      <c r="D132" s="3"/>
      <c r="E132" s="4"/>
      <c r="F132" s="4"/>
      <c r="G132" s="4"/>
      <c r="H132" s="5"/>
      <c r="I132" s="3"/>
      <c r="J132" s="3"/>
      <c r="K132" s="3"/>
      <c r="L132" s="3"/>
      <c r="M132" s="3"/>
      <c r="N132" s="3"/>
      <c r="O132" s="3"/>
    </row>
    <row r="133" spans="1:15" x14ac:dyDescent="0.25">
      <c r="A133" s="5"/>
      <c r="B133" s="3"/>
      <c r="C133" s="3"/>
      <c r="D133" s="3"/>
      <c r="E133" s="4"/>
      <c r="F133" s="4"/>
      <c r="G133" s="4"/>
      <c r="H133" s="5"/>
      <c r="I133" s="3"/>
      <c r="J133" s="3"/>
      <c r="K133" s="3"/>
      <c r="L133" s="3"/>
      <c r="M133" s="3"/>
      <c r="N133" s="3"/>
      <c r="O133" s="3"/>
    </row>
    <row r="134" spans="1:15" x14ac:dyDescent="0.25">
      <c r="A134" s="5"/>
      <c r="B134" s="3"/>
      <c r="C134" s="3"/>
      <c r="D134" s="3"/>
      <c r="E134" s="4"/>
      <c r="F134" s="4"/>
      <c r="G134" s="4"/>
      <c r="H134" s="5"/>
      <c r="I134" s="3"/>
      <c r="J134" s="3"/>
      <c r="K134" s="3"/>
      <c r="L134" s="3"/>
      <c r="M134" s="3"/>
      <c r="N134" s="3"/>
      <c r="O134" s="3"/>
    </row>
    <row r="135" spans="1:15" x14ac:dyDescent="0.25">
      <c r="A135" s="5"/>
      <c r="B135" s="3"/>
      <c r="C135" s="3"/>
      <c r="D135" s="3"/>
      <c r="E135" s="4"/>
      <c r="F135" s="4"/>
      <c r="G135" s="4"/>
      <c r="H135" s="5"/>
      <c r="I135" s="3"/>
      <c r="J135" s="3"/>
      <c r="K135" s="3"/>
      <c r="L135" s="3"/>
      <c r="M135" s="3"/>
      <c r="N135" s="3"/>
      <c r="O135" s="3"/>
    </row>
    <row r="136" spans="1:15" x14ac:dyDescent="0.25">
      <c r="A136" s="5"/>
      <c r="B136" s="3"/>
      <c r="C136" s="3"/>
      <c r="D136" s="3"/>
      <c r="E136" s="4"/>
      <c r="F136" s="4"/>
      <c r="G136" s="4"/>
      <c r="H136" s="5"/>
      <c r="I136" s="3"/>
      <c r="J136" s="3"/>
      <c r="K136" s="3"/>
      <c r="L136" s="3"/>
      <c r="M136" s="3"/>
      <c r="N136" s="3"/>
      <c r="O136" s="3"/>
    </row>
    <row r="137" spans="1:15" x14ac:dyDescent="0.25">
      <c r="A137" s="5"/>
      <c r="B137" s="3"/>
      <c r="C137" s="3"/>
      <c r="D137" s="3"/>
      <c r="E137" s="4"/>
      <c r="F137" s="4"/>
      <c r="G137" s="4"/>
      <c r="H137" s="5"/>
      <c r="I137" s="3"/>
      <c r="J137" s="3"/>
      <c r="K137" s="3"/>
      <c r="L137" s="3"/>
      <c r="M137" s="3"/>
      <c r="N137" s="3"/>
      <c r="O137" s="3"/>
    </row>
    <row r="138" spans="1:15" x14ac:dyDescent="0.25">
      <c r="A138" s="5"/>
      <c r="B138" s="3"/>
      <c r="C138" s="3"/>
      <c r="D138" s="3"/>
      <c r="E138" s="4"/>
      <c r="F138" s="4"/>
      <c r="G138" s="4"/>
      <c r="H138" s="5"/>
      <c r="I138" s="3"/>
      <c r="J138" s="3"/>
      <c r="K138" s="3"/>
      <c r="L138" s="3"/>
      <c r="M138" s="3"/>
      <c r="N138" s="3"/>
      <c r="O138" s="3"/>
    </row>
    <row r="139" spans="1:15" x14ac:dyDescent="0.25">
      <c r="A139" s="5"/>
      <c r="B139" s="3"/>
      <c r="C139" s="3"/>
      <c r="D139" s="3"/>
      <c r="E139" s="4"/>
      <c r="F139" s="4"/>
      <c r="G139" s="4"/>
      <c r="H139" s="5"/>
      <c r="I139" s="3"/>
      <c r="J139" s="3"/>
      <c r="K139" s="3"/>
      <c r="L139" s="3"/>
      <c r="M139" s="3"/>
      <c r="N139" s="3"/>
      <c r="O139" s="3"/>
    </row>
    <row r="140" spans="1:15" x14ac:dyDescent="0.25">
      <c r="A140" s="5"/>
      <c r="B140" s="3"/>
      <c r="C140" s="3"/>
      <c r="D140" s="3"/>
      <c r="E140" s="4"/>
      <c r="F140" s="4"/>
      <c r="G140" s="4"/>
      <c r="H140" s="5"/>
      <c r="I140" s="3"/>
      <c r="J140" s="3"/>
      <c r="K140" s="3"/>
      <c r="L140" s="3"/>
      <c r="M140" s="3"/>
      <c r="N140" s="3"/>
      <c r="O140" s="3"/>
    </row>
    <row r="141" spans="1:15" x14ac:dyDescent="0.25">
      <c r="A141" s="5"/>
      <c r="B141" s="3"/>
      <c r="C141" s="3"/>
      <c r="D141" s="3"/>
      <c r="E141" s="4"/>
      <c r="F141" s="4"/>
      <c r="G141" s="4"/>
      <c r="H141" s="5"/>
      <c r="I141" s="3"/>
      <c r="J141" s="3"/>
      <c r="K141" s="3"/>
      <c r="L141" s="3"/>
      <c r="M141" s="3"/>
      <c r="N141" s="3"/>
      <c r="O141" s="3"/>
    </row>
    <row r="142" spans="1:15" x14ac:dyDescent="0.25">
      <c r="A142" s="5"/>
      <c r="B142" s="3"/>
      <c r="C142" s="3"/>
      <c r="D142" s="3"/>
      <c r="E142" s="4"/>
      <c r="F142" s="4"/>
      <c r="G142" s="4"/>
      <c r="H142" s="5"/>
      <c r="I142" s="3"/>
      <c r="J142" s="3"/>
      <c r="K142" s="3"/>
      <c r="L142" s="3"/>
      <c r="M142" s="3"/>
      <c r="N142" s="3"/>
      <c r="O142" s="3"/>
    </row>
    <row r="143" spans="1:15" x14ac:dyDescent="0.25">
      <c r="A143" s="5"/>
      <c r="B143" s="3"/>
      <c r="C143" s="3"/>
      <c r="D143" s="3"/>
      <c r="E143" s="4"/>
      <c r="F143" s="4"/>
      <c r="G143" s="4"/>
      <c r="H143" s="5"/>
      <c r="I143" s="3"/>
      <c r="J143" s="3"/>
      <c r="K143" s="3"/>
      <c r="L143" s="3"/>
      <c r="M143" s="3"/>
      <c r="N143" s="3"/>
      <c r="O143" s="3"/>
    </row>
    <row r="144" spans="1:15" x14ac:dyDescent="0.25">
      <c r="A144" s="5"/>
      <c r="B144" s="3"/>
      <c r="C144" s="3"/>
      <c r="D144" s="3"/>
      <c r="E144" s="4"/>
      <c r="F144" s="4"/>
      <c r="G144" s="4"/>
      <c r="H144" s="5"/>
      <c r="I144" s="3"/>
      <c r="J144" s="3"/>
      <c r="K144" s="3"/>
      <c r="L144" s="3"/>
      <c r="M144" s="3"/>
      <c r="N144" s="3"/>
      <c r="O144" s="3"/>
    </row>
    <row r="145" spans="1:15" x14ac:dyDescent="0.25">
      <c r="A145" s="5"/>
      <c r="B145" s="3"/>
      <c r="C145" s="3"/>
      <c r="D145" s="3"/>
      <c r="E145" s="4"/>
      <c r="F145" s="4"/>
      <c r="G145" s="4"/>
      <c r="H145" s="5"/>
      <c r="I145" s="3"/>
      <c r="J145" s="3"/>
      <c r="K145" s="3"/>
      <c r="L145" s="3"/>
      <c r="M145" s="3"/>
      <c r="N145" s="3"/>
      <c r="O145" s="3"/>
    </row>
    <row r="146" spans="1:15" x14ac:dyDescent="0.25">
      <c r="A146" s="5"/>
      <c r="B146" s="3"/>
      <c r="C146" s="3"/>
      <c r="D146" s="3"/>
      <c r="E146" s="4"/>
      <c r="F146" s="4"/>
      <c r="G146" s="4"/>
      <c r="H146" s="5"/>
      <c r="I146" s="3"/>
      <c r="J146" s="3"/>
      <c r="K146" s="3"/>
      <c r="L146" s="3"/>
      <c r="M146" s="3"/>
      <c r="N146" s="3"/>
      <c r="O146" s="3"/>
    </row>
    <row r="147" spans="1:15" x14ac:dyDescent="0.25">
      <c r="A147" s="5"/>
      <c r="B147" s="3"/>
      <c r="C147" s="3"/>
      <c r="D147" s="3"/>
      <c r="E147" s="4"/>
      <c r="F147" s="4"/>
      <c r="G147" s="4"/>
      <c r="H147" s="5"/>
      <c r="I147" s="3"/>
      <c r="J147" s="3"/>
      <c r="K147" s="3"/>
      <c r="L147" s="3"/>
      <c r="M147" s="3"/>
      <c r="N147" s="3"/>
      <c r="O147" s="3"/>
    </row>
    <row r="148" spans="1:15" x14ac:dyDescent="0.25">
      <c r="A148" s="5"/>
      <c r="B148" s="3"/>
      <c r="C148" s="3"/>
      <c r="D148" s="3"/>
      <c r="E148" s="4"/>
      <c r="F148" s="4"/>
      <c r="G148" s="4"/>
      <c r="H148" s="5"/>
      <c r="I148" s="3"/>
      <c r="J148" s="3"/>
      <c r="K148" s="3"/>
      <c r="L148" s="3"/>
      <c r="M148" s="3"/>
      <c r="N148" s="3"/>
      <c r="O148" s="3"/>
    </row>
    <row r="149" spans="1:15" x14ac:dyDescent="0.25">
      <c r="A149" s="5"/>
      <c r="B149" s="3"/>
      <c r="C149" s="3"/>
      <c r="D149" s="3"/>
      <c r="E149" s="4"/>
      <c r="F149" s="4"/>
      <c r="G149" s="4"/>
      <c r="H149" s="5"/>
      <c r="I149" s="3"/>
      <c r="J149" s="3"/>
      <c r="K149" s="3"/>
      <c r="L149" s="3"/>
      <c r="M149" s="3"/>
      <c r="N149" s="3"/>
      <c r="O149" s="3"/>
    </row>
    <row r="150" spans="1:15" x14ac:dyDescent="0.25">
      <c r="A150" s="5"/>
      <c r="B150" s="3"/>
      <c r="C150" s="3"/>
      <c r="D150" s="3"/>
      <c r="E150" s="4"/>
      <c r="F150" s="4"/>
      <c r="G150" s="4"/>
      <c r="H150" s="5"/>
      <c r="I150" s="3"/>
      <c r="J150" s="3"/>
      <c r="K150" s="3"/>
      <c r="L150" s="3"/>
      <c r="M150" s="3"/>
      <c r="N150" s="3"/>
      <c r="O150" s="3"/>
    </row>
    <row r="151" spans="1:15" x14ac:dyDescent="0.25">
      <c r="A151" s="5"/>
      <c r="B151" s="3"/>
      <c r="C151" s="3"/>
      <c r="D151" s="3"/>
      <c r="E151" s="4"/>
      <c r="F151" s="4"/>
      <c r="G151" s="4"/>
      <c r="H151" s="5"/>
      <c r="I151" s="3"/>
      <c r="J151" s="3"/>
      <c r="K151" s="3"/>
      <c r="L151" s="3"/>
      <c r="M151" s="3"/>
      <c r="N151" s="3"/>
      <c r="O151" s="3"/>
    </row>
    <row r="152" spans="1:15" x14ac:dyDescent="0.25">
      <c r="A152" s="5"/>
      <c r="B152" s="3"/>
      <c r="C152" s="3"/>
      <c r="D152" s="3"/>
      <c r="E152" s="4"/>
      <c r="F152" s="4"/>
      <c r="G152" s="4"/>
      <c r="H152" s="5"/>
      <c r="I152" s="3"/>
      <c r="J152" s="3"/>
      <c r="K152" s="3"/>
      <c r="L152" s="3"/>
      <c r="M152" s="3"/>
      <c r="N152" s="3"/>
      <c r="O152" s="3"/>
    </row>
    <row r="153" spans="1:15" x14ac:dyDescent="0.25">
      <c r="A153" s="5"/>
      <c r="B153" s="3"/>
      <c r="C153" s="3"/>
      <c r="D153" s="3"/>
      <c r="E153" s="4"/>
      <c r="F153" s="4"/>
      <c r="G153" s="4"/>
      <c r="H153" s="5"/>
      <c r="I153" s="3"/>
      <c r="J153" s="3"/>
      <c r="K153" s="3"/>
      <c r="L153" s="3"/>
      <c r="M153" s="3"/>
      <c r="N153" s="3"/>
      <c r="O153" s="3"/>
    </row>
    <row r="154" spans="1:15" x14ac:dyDescent="0.25">
      <c r="A154" s="5"/>
      <c r="B154" s="3"/>
      <c r="C154" s="3"/>
      <c r="D154" s="3"/>
      <c r="E154" s="4"/>
      <c r="F154" s="4"/>
      <c r="G154" s="4"/>
      <c r="H154" s="5"/>
      <c r="I154" s="3"/>
      <c r="J154" s="3"/>
      <c r="K154" s="3"/>
      <c r="L154" s="3"/>
      <c r="M154" s="3"/>
      <c r="N154" s="3"/>
      <c r="O154" s="3"/>
    </row>
    <row r="155" spans="1:15" x14ac:dyDescent="0.25">
      <c r="A155" s="5"/>
      <c r="B155" s="3"/>
      <c r="C155" s="3"/>
      <c r="D155" s="3"/>
      <c r="E155" s="4"/>
      <c r="F155" s="4"/>
      <c r="G155" s="4"/>
      <c r="H155" s="5"/>
      <c r="I155" s="3"/>
      <c r="J155" s="3"/>
      <c r="K155" s="3"/>
      <c r="L155" s="3"/>
      <c r="M155" s="3"/>
      <c r="N155" s="3"/>
      <c r="O155" s="3"/>
    </row>
    <row r="156" spans="1:15" x14ac:dyDescent="0.25">
      <c r="A156" s="5"/>
      <c r="B156" s="3"/>
      <c r="C156" s="3"/>
      <c r="D156" s="3"/>
      <c r="E156" s="4"/>
      <c r="F156" s="4"/>
      <c r="G156" s="4"/>
      <c r="H156" s="5"/>
      <c r="I156" s="3"/>
      <c r="J156" s="3"/>
      <c r="K156" s="3"/>
      <c r="L156" s="3"/>
      <c r="M156" s="3"/>
      <c r="N156" s="3"/>
      <c r="O156" s="3"/>
    </row>
    <row r="157" spans="1:15" x14ac:dyDescent="0.25">
      <c r="A157" s="5"/>
      <c r="B157" s="3"/>
      <c r="C157" s="3"/>
      <c r="D157" s="3"/>
      <c r="E157" s="4"/>
      <c r="F157" s="4"/>
      <c r="G157" s="4"/>
      <c r="H157" s="5"/>
      <c r="I157" s="3"/>
      <c r="J157" s="3"/>
      <c r="K157" s="3"/>
      <c r="L157" s="3"/>
      <c r="M157" s="3"/>
      <c r="N157" s="3"/>
      <c r="O157" s="3"/>
    </row>
    <row r="158" spans="1:15" x14ac:dyDescent="0.25">
      <c r="A158" s="5"/>
      <c r="B158" s="3"/>
      <c r="C158" s="3"/>
      <c r="D158" s="3"/>
      <c r="E158" s="4"/>
      <c r="F158" s="4"/>
      <c r="G158" s="4"/>
      <c r="H158" s="5"/>
      <c r="I158" s="3"/>
      <c r="J158" s="3"/>
      <c r="K158" s="3"/>
      <c r="L158" s="3"/>
      <c r="M158" s="3"/>
      <c r="N158" s="3"/>
      <c r="O158" s="3"/>
    </row>
    <row r="159" spans="1:15" x14ac:dyDescent="0.25">
      <c r="A159" s="5"/>
      <c r="B159" s="3"/>
      <c r="C159" s="3"/>
      <c r="D159" s="3"/>
      <c r="E159" s="4"/>
      <c r="F159" s="4"/>
      <c r="G159" s="4"/>
      <c r="H159" s="5"/>
      <c r="I159" s="3"/>
      <c r="J159" s="3"/>
      <c r="K159" s="3"/>
      <c r="L159" s="3"/>
      <c r="M159" s="3"/>
      <c r="N159" s="3"/>
      <c r="O159" s="3"/>
    </row>
    <row r="160" spans="1:15" x14ac:dyDescent="0.25">
      <c r="A160" s="5"/>
      <c r="B160" s="3"/>
      <c r="C160" s="3"/>
      <c r="D160" s="3"/>
      <c r="E160" s="4"/>
      <c r="F160" s="4"/>
      <c r="G160" s="4"/>
      <c r="H160" s="5"/>
      <c r="I160" s="3"/>
      <c r="J160" s="3"/>
      <c r="K160" s="3"/>
      <c r="L160" s="3"/>
      <c r="M160" s="3"/>
      <c r="N160" s="3"/>
      <c r="O160" s="3"/>
    </row>
    <row r="161" spans="1:15" x14ac:dyDescent="0.25">
      <c r="A161" s="5"/>
      <c r="B161" s="3"/>
      <c r="C161" s="3"/>
      <c r="D161" s="3"/>
      <c r="E161" s="4"/>
      <c r="F161" s="4"/>
      <c r="G161" s="4"/>
      <c r="H161" s="5"/>
      <c r="I161" s="3"/>
      <c r="J161" s="3"/>
      <c r="K161" s="3"/>
      <c r="L161" s="3"/>
      <c r="M161" s="3"/>
      <c r="N161" s="3"/>
      <c r="O161" s="3"/>
    </row>
    <row r="162" spans="1:15" x14ac:dyDescent="0.25">
      <c r="A162" s="5"/>
      <c r="B162" s="3"/>
      <c r="C162" s="3"/>
      <c r="D162" s="3"/>
      <c r="E162" s="4"/>
      <c r="F162" s="4"/>
      <c r="G162" s="4"/>
      <c r="H162" s="5"/>
      <c r="I162" s="3"/>
      <c r="J162" s="3"/>
      <c r="K162" s="3"/>
      <c r="L162" s="3"/>
      <c r="M162" s="3"/>
      <c r="N162" s="3"/>
      <c r="O162" s="3"/>
    </row>
    <row r="163" spans="1:15" x14ac:dyDescent="0.25">
      <c r="A163" s="5"/>
      <c r="B163" s="3"/>
      <c r="C163" s="3"/>
      <c r="D163" s="3"/>
      <c r="E163" s="4"/>
      <c r="F163" s="4"/>
      <c r="G163" s="4"/>
      <c r="H163" s="5"/>
      <c r="I163" s="3"/>
      <c r="J163" s="3"/>
      <c r="K163" s="3"/>
      <c r="L163" s="3"/>
      <c r="M163" s="3"/>
      <c r="N163" s="3"/>
      <c r="O163" s="3"/>
    </row>
    <row r="164" spans="1:15" x14ac:dyDescent="0.25">
      <c r="A164" s="5"/>
      <c r="B164" s="3"/>
      <c r="C164" s="3"/>
      <c r="D164" s="3"/>
      <c r="E164" s="4"/>
      <c r="F164" s="4"/>
      <c r="G164" s="4"/>
      <c r="H164" s="5"/>
      <c r="I164" s="3"/>
      <c r="J164" s="3"/>
      <c r="K164" s="3"/>
      <c r="L164" s="3"/>
      <c r="M164" s="3"/>
      <c r="N164" s="3"/>
      <c r="O164" s="3"/>
    </row>
    <row r="165" spans="1:15" x14ac:dyDescent="0.25">
      <c r="A165" s="5"/>
      <c r="B165" s="3"/>
      <c r="C165" s="3"/>
      <c r="D165" s="3"/>
      <c r="E165" s="4"/>
      <c r="F165" s="4"/>
      <c r="G165" s="4"/>
      <c r="H165" s="5"/>
      <c r="I165" s="3"/>
      <c r="J165" s="3"/>
      <c r="K165" s="3"/>
      <c r="L165" s="3"/>
      <c r="M165" s="3"/>
      <c r="N165" s="3"/>
      <c r="O165" s="3"/>
    </row>
    <row r="166" spans="1:15" x14ac:dyDescent="0.25">
      <c r="A166" s="5"/>
      <c r="B166" s="3"/>
      <c r="C166" s="3"/>
      <c r="D166" s="3"/>
      <c r="E166" s="4"/>
      <c r="F166" s="4"/>
      <c r="G166" s="4"/>
      <c r="H166" s="5"/>
      <c r="I166" s="3"/>
      <c r="J166" s="3"/>
      <c r="K166" s="3"/>
      <c r="L166" s="3"/>
      <c r="M166" s="3"/>
      <c r="N166" s="3"/>
      <c r="O166" s="3"/>
    </row>
    <row r="167" spans="1:15" x14ac:dyDescent="0.25">
      <c r="A167" s="5"/>
      <c r="B167" s="3"/>
      <c r="C167" s="3"/>
      <c r="D167" s="3"/>
      <c r="E167" s="4"/>
      <c r="F167" s="4"/>
      <c r="G167" s="4"/>
      <c r="H167" s="5"/>
      <c r="I167" s="3"/>
      <c r="J167" s="3"/>
      <c r="K167" s="3"/>
      <c r="L167" s="3"/>
      <c r="M167" s="3"/>
      <c r="N167" s="3"/>
      <c r="O167" s="3"/>
    </row>
    <row r="168" spans="1:15" x14ac:dyDescent="0.25">
      <c r="A168" s="5"/>
      <c r="B168" s="3"/>
      <c r="C168" s="3"/>
      <c r="D168" s="3"/>
      <c r="E168" s="4"/>
      <c r="F168" s="4"/>
      <c r="G168" s="4"/>
      <c r="H168" s="5"/>
      <c r="I168" s="3"/>
      <c r="J168" s="3"/>
      <c r="K168" s="3"/>
      <c r="L168" s="3"/>
      <c r="M168" s="3"/>
      <c r="N168" s="3"/>
      <c r="O168" s="3"/>
    </row>
    <row r="169" spans="1:15" x14ac:dyDescent="0.25">
      <c r="A169" s="5"/>
      <c r="B169" s="3"/>
      <c r="C169" s="3"/>
      <c r="D169" s="3"/>
      <c r="E169" s="4"/>
      <c r="F169" s="4"/>
      <c r="G169" s="4"/>
      <c r="H169" s="5"/>
      <c r="I169" s="3"/>
      <c r="J169" s="3"/>
      <c r="K169" s="3"/>
      <c r="L169" s="3"/>
      <c r="M169" s="3"/>
      <c r="N169" s="3"/>
      <c r="O169" s="3"/>
    </row>
    <row r="170" spans="1:15" x14ac:dyDescent="0.25">
      <c r="A170" s="5"/>
      <c r="B170" s="3"/>
      <c r="C170" s="3"/>
      <c r="D170" s="3"/>
      <c r="E170" s="4"/>
      <c r="F170" s="4"/>
      <c r="G170" s="4"/>
      <c r="H170" s="5"/>
      <c r="I170" s="3"/>
      <c r="J170" s="3"/>
      <c r="K170" s="3"/>
      <c r="L170" s="3"/>
      <c r="M170" s="3"/>
      <c r="N170" s="3"/>
      <c r="O170" s="3"/>
    </row>
    <row r="171" spans="1:15" x14ac:dyDescent="0.25">
      <c r="A171" s="5"/>
      <c r="B171" s="3"/>
      <c r="C171" s="3"/>
      <c r="D171" s="3"/>
      <c r="E171" s="4"/>
      <c r="F171" s="4"/>
      <c r="G171" s="4"/>
      <c r="H171" s="5"/>
      <c r="I171" s="3"/>
      <c r="J171" s="3"/>
      <c r="K171" s="3"/>
      <c r="L171" s="3"/>
      <c r="M171" s="3"/>
      <c r="N171" s="3"/>
      <c r="O171" s="3"/>
    </row>
    <row r="172" spans="1:15" x14ac:dyDescent="0.25">
      <c r="A172" s="5"/>
      <c r="B172" s="3"/>
      <c r="C172" s="3"/>
      <c r="D172" s="3"/>
      <c r="E172" s="4"/>
      <c r="F172" s="4"/>
      <c r="G172" s="4"/>
      <c r="H172" s="5"/>
      <c r="I172" s="3"/>
      <c r="J172" s="3"/>
      <c r="K172" s="3"/>
      <c r="L172" s="3"/>
      <c r="M172" s="3"/>
      <c r="N172" s="3"/>
      <c r="O172" s="3"/>
    </row>
    <row r="173" spans="1:15" x14ac:dyDescent="0.25">
      <c r="A173" s="5"/>
      <c r="B173" s="3"/>
      <c r="C173" s="3"/>
      <c r="D173" s="3"/>
      <c r="E173" s="4"/>
      <c r="F173" s="4"/>
      <c r="G173" s="4"/>
      <c r="H173" s="5"/>
      <c r="I173" s="3"/>
      <c r="J173" s="3"/>
      <c r="K173" s="3"/>
      <c r="L173" s="3"/>
      <c r="M173" s="3"/>
      <c r="N173" s="3"/>
      <c r="O173" s="3"/>
    </row>
    <row r="174" spans="1:15" x14ac:dyDescent="0.25">
      <c r="A174" s="5"/>
      <c r="B174" s="3"/>
      <c r="C174" s="3"/>
      <c r="D174" s="3"/>
      <c r="E174" s="4"/>
      <c r="F174" s="4"/>
      <c r="G174" s="4"/>
      <c r="H174" s="5"/>
      <c r="I174" s="3"/>
      <c r="J174" s="3"/>
      <c r="K174" s="3"/>
      <c r="L174" s="3"/>
      <c r="M174" s="3"/>
      <c r="N174" s="3"/>
      <c r="O174" s="3"/>
    </row>
    <row r="175" spans="1:15" x14ac:dyDescent="0.25">
      <c r="A175" s="5"/>
      <c r="B175" s="3"/>
      <c r="C175" s="3"/>
      <c r="D175" s="3"/>
      <c r="E175" s="4"/>
      <c r="F175" s="4"/>
      <c r="G175" s="4"/>
      <c r="H175" s="5"/>
      <c r="I175" s="3"/>
      <c r="J175" s="3"/>
      <c r="K175" s="3"/>
      <c r="L175" s="3"/>
      <c r="M175" s="3"/>
      <c r="N175" s="3"/>
      <c r="O175" s="3"/>
    </row>
    <row r="176" spans="1:15" x14ac:dyDescent="0.25">
      <c r="A176" s="5"/>
      <c r="B176" s="3"/>
      <c r="C176" s="3"/>
      <c r="D176" s="3"/>
      <c r="E176" s="4"/>
      <c r="F176" s="4"/>
      <c r="G176" s="4"/>
      <c r="H176" s="5"/>
      <c r="I176" s="3"/>
      <c r="J176" s="3"/>
      <c r="K176" s="3"/>
      <c r="L176" s="3"/>
      <c r="M176" s="3"/>
      <c r="N176" s="3"/>
      <c r="O176" s="3"/>
    </row>
    <row r="177" spans="1:15" x14ac:dyDescent="0.25">
      <c r="A177" s="5"/>
      <c r="B177" s="3"/>
      <c r="C177" s="3"/>
      <c r="D177" s="3"/>
      <c r="E177" s="4"/>
      <c r="F177" s="4"/>
      <c r="G177" s="4"/>
      <c r="H177" s="5"/>
      <c r="I177" s="3"/>
      <c r="J177" s="3"/>
      <c r="K177" s="3"/>
      <c r="L177" s="3"/>
      <c r="M177" s="3"/>
      <c r="N177" s="3"/>
      <c r="O177" s="3"/>
    </row>
    <row r="178" spans="1:15" x14ac:dyDescent="0.25">
      <c r="A178" s="5"/>
      <c r="B178" s="3"/>
      <c r="C178" s="3"/>
      <c r="D178" s="3"/>
      <c r="E178" s="4"/>
      <c r="F178" s="4"/>
      <c r="G178" s="4"/>
      <c r="H178" s="5"/>
      <c r="I178" s="3"/>
      <c r="J178" s="3"/>
      <c r="K178" s="3"/>
      <c r="L178" s="3"/>
      <c r="M178" s="3"/>
      <c r="N178" s="3"/>
      <c r="O178" s="3"/>
    </row>
    <row r="179" spans="1:15" x14ac:dyDescent="0.25">
      <c r="A179" s="5"/>
      <c r="B179" s="3"/>
      <c r="C179" s="3"/>
      <c r="D179" s="3"/>
      <c r="E179" s="4"/>
      <c r="F179" s="4"/>
      <c r="G179" s="4"/>
      <c r="H179" s="5"/>
      <c r="I179" s="3"/>
      <c r="J179" s="3"/>
      <c r="K179" s="3"/>
      <c r="L179" s="3"/>
      <c r="M179" s="3"/>
      <c r="N179" s="3"/>
      <c r="O179" s="3"/>
    </row>
    <row r="180" spans="1:15" x14ac:dyDescent="0.25">
      <c r="A180" s="5"/>
      <c r="B180" s="3"/>
      <c r="C180" s="3"/>
      <c r="D180" s="3"/>
      <c r="E180" s="4"/>
      <c r="F180" s="4"/>
      <c r="G180" s="4"/>
      <c r="H180" s="5"/>
      <c r="I180" s="3"/>
      <c r="J180" s="3"/>
      <c r="K180" s="3"/>
      <c r="L180" s="3"/>
      <c r="M180" s="3"/>
      <c r="N180" s="3"/>
      <c r="O180" s="3"/>
    </row>
    <row r="181" spans="1:15" x14ac:dyDescent="0.25">
      <c r="A181" s="5"/>
      <c r="B181" s="3"/>
      <c r="C181" s="3"/>
      <c r="D181" s="3"/>
      <c r="E181" s="4"/>
      <c r="F181" s="4"/>
      <c r="G181" s="4"/>
      <c r="H181" s="5"/>
      <c r="I181" s="3"/>
      <c r="J181" s="3"/>
      <c r="K181" s="3"/>
      <c r="L181" s="3"/>
      <c r="M181" s="3"/>
      <c r="N181" s="3"/>
      <c r="O181" s="3"/>
    </row>
    <row r="182" spans="1:15" x14ac:dyDescent="0.25">
      <c r="A182" s="5"/>
      <c r="B182" s="3"/>
      <c r="C182" s="3"/>
      <c r="D182" s="3"/>
      <c r="E182" s="4"/>
      <c r="F182" s="4"/>
      <c r="G182" s="4"/>
      <c r="H182" s="5"/>
      <c r="I182" s="3"/>
      <c r="J182" s="3"/>
      <c r="K182" s="3"/>
      <c r="L182" s="3"/>
      <c r="M182" s="3"/>
      <c r="N182" s="3"/>
      <c r="O182" s="3"/>
    </row>
    <row r="183" spans="1:15" x14ac:dyDescent="0.25">
      <c r="A183" s="5"/>
      <c r="B183" s="3"/>
      <c r="C183" s="3"/>
      <c r="D183" s="3"/>
      <c r="E183" s="4"/>
      <c r="F183" s="4"/>
      <c r="G183" s="4"/>
      <c r="H183" s="5"/>
      <c r="I183" s="3"/>
      <c r="J183" s="3"/>
      <c r="K183" s="3"/>
      <c r="L183" s="3"/>
      <c r="M183" s="3"/>
      <c r="N183" s="3"/>
      <c r="O183" s="3"/>
    </row>
    <row r="184" spans="1:15" x14ac:dyDescent="0.25">
      <c r="A184" s="5"/>
      <c r="B184" s="3"/>
      <c r="C184" s="3"/>
      <c r="D184" s="3"/>
      <c r="E184" s="4"/>
      <c r="F184" s="4"/>
      <c r="G184" s="4"/>
      <c r="H184" s="5"/>
      <c r="I184" s="3"/>
      <c r="J184" s="3"/>
      <c r="K184" s="3"/>
      <c r="L184" s="3"/>
      <c r="M184" s="3"/>
      <c r="N184" s="3"/>
      <c r="O184" s="3"/>
    </row>
    <row r="185" spans="1:15" x14ac:dyDescent="0.25">
      <c r="A185" s="5"/>
      <c r="B185" s="3"/>
      <c r="C185" s="3"/>
      <c r="D185" s="3"/>
      <c r="E185" s="4"/>
      <c r="F185" s="4"/>
      <c r="G185" s="4"/>
      <c r="H185" s="5"/>
      <c r="I185" s="3"/>
      <c r="J185" s="3"/>
      <c r="K185" s="3"/>
      <c r="L185" s="3"/>
      <c r="M185" s="3"/>
      <c r="N185" s="3"/>
      <c r="O185" s="3"/>
    </row>
    <row r="186" spans="1:15" x14ac:dyDescent="0.25">
      <c r="A186" s="5"/>
      <c r="B186" s="3"/>
      <c r="C186" s="3"/>
      <c r="D186" s="3"/>
      <c r="E186" s="4"/>
      <c r="F186" s="4"/>
      <c r="G186" s="4"/>
      <c r="H186" s="5"/>
      <c r="I186" s="3"/>
      <c r="J186" s="3"/>
      <c r="K186" s="3"/>
      <c r="L186" s="3"/>
      <c r="M186" s="3"/>
      <c r="N186" s="3"/>
      <c r="O186" s="3"/>
    </row>
    <row r="187" spans="1:15" x14ac:dyDescent="0.25">
      <c r="A187" s="5"/>
      <c r="B187" s="3"/>
      <c r="C187" s="3"/>
      <c r="D187" s="3"/>
      <c r="E187" s="4"/>
      <c r="F187" s="4"/>
      <c r="G187" s="4"/>
      <c r="H187" s="5"/>
      <c r="I187" s="3"/>
      <c r="J187" s="3"/>
      <c r="K187" s="3"/>
      <c r="L187" s="3"/>
      <c r="M187" s="3"/>
      <c r="N187" s="3"/>
      <c r="O187" s="3"/>
    </row>
    <row r="188" spans="1:15" x14ac:dyDescent="0.25">
      <c r="A188" s="5"/>
      <c r="B188" s="3"/>
      <c r="C188" s="3"/>
      <c r="D188" s="3"/>
      <c r="E188" s="4"/>
      <c r="F188" s="4"/>
      <c r="G188" s="4"/>
      <c r="H188" s="5"/>
      <c r="I188" s="3"/>
      <c r="J188" s="3"/>
      <c r="K188" s="3"/>
      <c r="L188" s="3"/>
      <c r="M188" s="3"/>
      <c r="N188" s="3"/>
      <c r="O188" s="3"/>
    </row>
    <row r="189" spans="1:15" x14ac:dyDescent="0.25">
      <c r="A189" s="5"/>
      <c r="B189" s="3"/>
      <c r="C189" s="3"/>
      <c r="D189" s="3"/>
      <c r="E189" s="4"/>
      <c r="F189" s="4"/>
      <c r="G189" s="4"/>
      <c r="H189" s="5"/>
      <c r="I189" s="3"/>
      <c r="J189" s="3"/>
      <c r="K189" s="3"/>
      <c r="L189" s="3"/>
      <c r="M189" s="3"/>
      <c r="N189" s="3"/>
      <c r="O189" s="3"/>
    </row>
    <row r="190" spans="1:15" x14ac:dyDescent="0.25">
      <c r="A190" s="5"/>
      <c r="B190" s="3"/>
      <c r="C190" s="3"/>
      <c r="D190" s="3"/>
      <c r="E190" s="4"/>
      <c r="F190" s="4"/>
      <c r="G190" s="4"/>
      <c r="H190" s="5"/>
      <c r="I190" s="3"/>
      <c r="J190" s="3"/>
      <c r="K190" s="3"/>
      <c r="L190" s="3"/>
      <c r="M190" s="3"/>
      <c r="N190" s="3"/>
      <c r="O190" s="3"/>
    </row>
    <row r="191" spans="1:15" x14ac:dyDescent="0.25">
      <c r="A191" s="5"/>
      <c r="B191" s="3"/>
      <c r="C191" s="3"/>
      <c r="D191" s="3"/>
      <c r="E191" s="4"/>
      <c r="F191" s="4"/>
      <c r="G191" s="4"/>
      <c r="H191" s="5"/>
      <c r="I191" s="3"/>
      <c r="J191" s="3"/>
      <c r="K191" s="3"/>
      <c r="L191" s="3"/>
      <c r="M191" s="3"/>
      <c r="N191" s="3"/>
      <c r="O191" s="3"/>
    </row>
    <row r="192" spans="1:15" x14ac:dyDescent="0.25">
      <c r="A192" s="5"/>
      <c r="B192" s="3"/>
      <c r="C192" s="3"/>
      <c r="D192" s="3"/>
      <c r="E192" s="4"/>
      <c r="F192" s="4"/>
      <c r="G192" s="4"/>
      <c r="H192" s="5"/>
      <c r="I192" s="3"/>
      <c r="J192" s="3"/>
      <c r="K192" s="3"/>
      <c r="L192" s="3"/>
      <c r="M192" s="3"/>
      <c r="N192" s="3"/>
      <c r="O192" s="3"/>
    </row>
    <row r="193" spans="1:15" x14ac:dyDescent="0.25">
      <c r="A193" s="5"/>
      <c r="B193" s="3"/>
      <c r="C193" s="3"/>
      <c r="D193" s="3"/>
      <c r="E193" s="4"/>
      <c r="F193" s="4"/>
      <c r="G193" s="4"/>
      <c r="H193" s="5"/>
      <c r="I193" s="3"/>
      <c r="J193" s="3"/>
      <c r="K193" s="3"/>
      <c r="L193" s="3"/>
      <c r="M193" s="3"/>
      <c r="N193" s="3"/>
      <c r="O193" s="3"/>
    </row>
    <row r="194" spans="1:15" x14ac:dyDescent="0.25">
      <c r="A194" s="5"/>
      <c r="B194" s="3"/>
      <c r="C194" s="3"/>
      <c r="D194" s="3"/>
      <c r="E194" s="4"/>
      <c r="F194" s="4"/>
      <c r="G194" s="4"/>
      <c r="H194" s="5"/>
      <c r="I194" s="3"/>
      <c r="J194" s="3"/>
      <c r="K194" s="3"/>
      <c r="L194" s="3"/>
      <c r="M194" s="3"/>
      <c r="N194" s="3"/>
      <c r="O194" s="3"/>
    </row>
    <row r="195" spans="1:15" x14ac:dyDescent="0.25">
      <c r="A195" s="5"/>
      <c r="B195" s="3"/>
      <c r="C195" s="3"/>
      <c r="D195" s="3"/>
      <c r="E195" s="4"/>
      <c r="F195" s="4"/>
      <c r="G195" s="4"/>
      <c r="H195" s="5"/>
      <c r="I195" s="3"/>
      <c r="J195" s="3"/>
      <c r="K195" s="3"/>
      <c r="L195" s="3"/>
      <c r="M195" s="3"/>
      <c r="N195" s="3"/>
      <c r="O195" s="3"/>
    </row>
    <row r="196" spans="1:15" x14ac:dyDescent="0.25">
      <c r="A196" s="5"/>
      <c r="B196" s="3"/>
      <c r="C196" s="3"/>
      <c r="D196" s="3"/>
      <c r="E196" s="4"/>
      <c r="F196" s="4"/>
      <c r="G196" s="4"/>
      <c r="H196" s="5"/>
      <c r="I196" s="3"/>
      <c r="J196" s="3"/>
      <c r="K196" s="3"/>
      <c r="L196" s="3"/>
      <c r="M196" s="3"/>
      <c r="N196" s="3"/>
      <c r="O196" s="3"/>
    </row>
    <row r="197" spans="1:15" x14ac:dyDescent="0.25">
      <c r="A197" s="5"/>
      <c r="B197" s="3"/>
      <c r="C197" s="3"/>
      <c r="D197" s="3"/>
      <c r="E197" s="4"/>
      <c r="F197" s="4"/>
      <c r="G197" s="4"/>
      <c r="H197" s="5"/>
      <c r="I197" s="3"/>
      <c r="J197" s="3"/>
      <c r="K197" s="3"/>
      <c r="L197" s="3"/>
      <c r="M197" s="3"/>
      <c r="N197" s="3"/>
      <c r="O197" s="3"/>
    </row>
    <row r="198" spans="1:15" x14ac:dyDescent="0.25">
      <c r="A198" s="5"/>
      <c r="B198" s="3"/>
      <c r="C198" s="3"/>
      <c r="D198" s="3"/>
      <c r="E198" s="4"/>
      <c r="F198" s="4"/>
      <c r="G198" s="4"/>
      <c r="H198" s="5"/>
      <c r="I198" s="3"/>
      <c r="J198" s="3"/>
      <c r="K198" s="3"/>
      <c r="L198" s="3"/>
      <c r="M198" s="3"/>
      <c r="N198" s="3"/>
      <c r="O198" s="3"/>
    </row>
    <row r="199" spans="1:15" x14ac:dyDescent="0.25">
      <c r="A199" s="5"/>
      <c r="B199" s="3"/>
      <c r="C199" s="3"/>
      <c r="D199" s="3"/>
      <c r="E199" s="4"/>
      <c r="F199" s="4"/>
      <c r="G199" s="4"/>
      <c r="H199" s="5"/>
      <c r="I199" s="3"/>
      <c r="J199" s="3"/>
      <c r="K199" s="3"/>
      <c r="L199" s="3"/>
      <c r="M199" s="3"/>
      <c r="N199" s="3"/>
      <c r="O199" s="3"/>
    </row>
    <row r="200" spans="1:15" x14ac:dyDescent="0.25">
      <c r="A200" s="5"/>
      <c r="B200" s="3"/>
      <c r="C200" s="3"/>
      <c r="D200" s="3"/>
      <c r="E200" s="4"/>
      <c r="F200" s="4"/>
      <c r="G200" s="4"/>
      <c r="H200" s="5"/>
      <c r="I200" s="3"/>
      <c r="J200" s="3"/>
      <c r="K200" s="3"/>
      <c r="L200" s="3"/>
      <c r="M200" s="3"/>
      <c r="N200" s="3"/>
      <c r="O200" s="3"/>
    </row>
    <row r="201" spans="1:15" x14ac:dyDescent="0.25">
      <c r="A201" s="5"/>
      <c r="B201" s="3"/>
      <c r="C201" s="3"/>
      <c r="D201" s="3"/>
      <c r="E201" s="4"/>
      <c r="F201" s="4"/>
      <c r="G201" s="4"/>
      <c r="H201" s="5"/>
      <c r="I201" s="3"/>
      <c r="J201" s="3"/>
      <c r="K201" s="3"/>
      <c r="L201" s="3"/>
      <c r="M201" s="3"/>
      <c r="N201" s="3"/>
      <c r="O201" s="3"/>
    </row>
    <row r="202" spans="1:15" x14ac:dyDescent="0.25">
      <c r="A202" s="5"/>
      <c r="B202" s="3"/>
      <c r="C202" s="3"/>
      <c r="D202" s="3"/>
      <c r="E202" s="4"/>
      <c r="F202" s="4"/>
      <c r="G202" s="4"/>
      <c r="H202" s="5"/>
      <c r="I202" s="3"/>
      <c r="J202" s="3"/>
      <c r="K202" s="3"/>
      <c r="L202" s="3"/>
      <c r="M202" s="3"/>
      <c r="N202" s="3"/>
      <c r="O202" s="3"/>
    </row>
    <row r="203" spans="1:15" x14ac:dyDescent="0.25">
      <c r="A203" s="5"/>
      <c r="B203" s="3"/>
      <c r="C203" s="3"/>
      <c r="D203" s="3"/>
      <c r="E203" s="4"/>
      <c r="F203" s="4"/>
      <c r="G203" s="4"/>
      <c r="H203" s="5"/>
      <c r="I203" s="3"/>
      <c r="J203" s="3"/>
      <c r="K203" s="3"/>
      <c r="L203" s="3"/>
      <c r="M203" s="3"/>
      <c r="N203" s="3"/>
      <c r="O203" s="3"/>
    </row>
    <row r="204" spans="1:15" x14ac:dyDescent="0.25">
      <c r="A204" s="5"/>
      <c r="B204" s="3"/>
      <c r="C204" s="3"/>
      <c r="D204" s="3"/>
      <c r="E204" s="4"/>
      <c r="F204" s="4"/>
      <c r="G204" s="4"/>
      <c r="H204" s="5"/>
      <c r="I204" s="3"/>
      <c r="J204" s="3"/>
      <c r="K204" s="3"/>
      <c r="L204" s="3"/>
      <c r="M204" s="3"/>
      <c r="N204" s="3"/>
      <c r="O204" s="3"/>
    </row>
    <row r="205" spans="1:15" x14ac:dyDescent="0.25">
      <c r="A205" s="5"/>
      <c r="B205" s="3"/>
      <c r="C205" s="3"/>
      <c r="D205" s="3"/>
      <c r="E205" s="4"/>
      <c r="F205" s="4"/>
      <c r="G205" s="4"/>
      <c r="H205" s="5"/>
      <c r="I205" s="3"/>
      <c r="J205" s="3"/>
      <c r="K205" s="3"/>
      <c r="L205" s="3"/>
      <c r="M205" s="3"/>
      <c r="N205" s="3"/>
      <c r="O205" s="3"/>
    </row>
    <row r="206" spans="1:15" x14ac:dyDescent="0.25">
      <c r="A206" s="5"/>
      <c r="B206" s="3"/>
      <c r="C206" s="3"/>
      <c r="D206" s="3"/>
      <c r="E206" s="4"/>
      <c r="F206" s="4"/>
      <c r="G206" s="4"/>
      <c r="H206" s="5"/>
      <c r="I206" s="3"/>
      <c r="J206" s="3"/>
      <c r="K206" s="3"/>
      <c r="L206" s="3"/>
      <c r="M206" s="3"/>
      <c r="N206" s="3"/>
      <c r="O206" s="3"/>
    </row>
    <row r="207" spans="1:15" x14ac:dyDescent="0.25">
      <c r="A207" s="5"/>
      <c r="B207" s="3"/>
      <c r="C207" s="3"/>
      <c r="D207" s="3"/>
      <c r="E207" s="4"/>
      <c r="F207" s="4"/>
      <c r="G207" s="4"/>
      <c r="H207" s="5"/>
      <c r="I207" s="3"/>
      <c r="J207" s="3"/>
      <c r="K207" s="3"/>
      <c r="L207" s="3"/>
      <c r="M207" s="3"/>
      <c r="N207" s="3"/>
      <c r="O207" s="3"/>
    </row>
    <row r="208" spans="1:15" x14ac:dyDescent="0.25">
      <c r="A208" s="5"/>
      <c r="B208" s="3"/>
      <c r="C208" s="3"/>
      <c r="D208" s="3"/>
      <c r="E208" s="4"/>
      <c r="F208" s="4"/>
      <c r="G208" s="4"/>
      <c r="H208" s="5"/>
      <c r="I208" s="3"/>
      <c r="J208" s="3"/>
      <c r="K208" s="3"/>
      <c r="L208" s="3"/>
      <c r="M208" s="3"/>
      <c r="N208" s="3"/>
      <c r="O208" s="3"/>
    </row>
    <row r="209" spans="1:15" x14ac:dyDescent="0.25">
      <c r="A209" s="5"/>
      <c r="B209" s="3"/>
      <c r="C209" s="3"/>
      <c r="D209" s="3"/>
      <c r="E209" s="4"/>
      <c r="F209" s="4"/>
      <c r="G209" s="4"/>
      <c r="H209" s="5"/>
      <c r="I209" s="3"/>
      <c r="J209" s="3"/>
      <c r="K209" s="3"/>
      <c r="L209" s="3"/>
      <c r="M209" s="3"/>
      <c r="N209" s="3"/>
      <c r="O209" s="3"/>
    </row>
    <row r="210" spans="1:15" x14ac:dyDescent="0.25">
      <c r="A210" s="5"/>
      <c r="B210" s="3"/>
      <c r="C210" s="3"/>
      <c r="D210" s="3"/>
      <c r="E210" s="4"/>
      <c r="F210" s="4"/>
      <c r="G210" s="4"/>
      <c r="H210" s="5"/>
      <c r="I210" s="3"/>
      <c r="J210" s="3"/>
      <c r="K210" s="3"/>
      <c r="L210" s="3"/>
      <c r="M210" s="3"/>
      <c r="N210" s="3"/>
      <c r="O210" s="3"/>
    </row>
    <row r="211" spans="1:15" x14ac:dyDescent="0.25">
      <c r="A211" s="5"/>
      <c r="B211" s="3"/>
      <c r="C211" s="3"/>
      <c r="D211" s="3"/>
      <c r="E211" s="4"/>
      <c r="F211" s="4"/>
      <c r="G211" s="4"/>
      <c r="H211" s="5"/>
      <c r="I211" s="3"/>
      <c r="J211" s="3"/>
      <c r="K211" s="3"/>
      <c r="L211" s="3"/>
      <c r="M211" s="3"/>
      <c r="N211" s="3"/>
      <c r="O211" s="3"/>
    </row>
    <row r="212" spans="1:15" x14ac:dyDescent="0.25">
      <c r="A212" s="5"/>
      <c r="B212" s="3"/>
      <c r="C212" s="3"/>
      <c r="D212" s="3"/>
      <c r="E212" s="4"/>
      <c r="F212" s="4"/>
      <c r="G212" s="4"/>
      <c r="H212" s="5"/>
      <c r="I212" s="3"/>
      <c r="J212" s="3"/>
      <c r="K212" s="3"/>
      <c r="L212" s="3"/>
      <c r="M212" s="3"/>
      <c r="N212" s="3"/>
      <c r="O212" s="3"/>
    </row>
    <row r="213" spans="1:15" x14ac:dyDescent="0.25">
      <c r="A213" s="5"/>
      <c r="B213" s="3"/>
      <c r="C213" s="3"/>
      <c r="D213" s="3"/>
      <c r="E213" s="4"/>
      <c r="F213" s="4"/>
      <c r="G213" s="4"/>
      <c r="H213" s="5"/>
      <c r="I213" s="3"/>
      <c r="J213" s="3"/>
      <c r="K213" s="3"/>
      <c r="L213" s="3"/>
      <c r="M213" s="3"/>
      <c r="N213" s="3"/>
      <c r="O213" s="3"/>
    </row>
    <row r="214" spans="1:15" x14ac:dyDescent="0.25">
      <c r="A214" s="5"/>
      <c r="B214" s="3"/>
      <c r="C214" s="3"/>
      <c r="D214" s="3"/>
      <c r="E214" s="4"/>
      <c r="F214" s="4"/>
      <c r="G214" s="4"/>
      <c r="H214" s="5"/>
      <c r="I214" s="3"/>
      <c r="J214" s="3"/>
      <c r="K214" s="3"/>
      <c r="L214" s="3"/>
      <c r="M214" s="3"/>
      <c r="N214" s="3"/>
      <c r="O214" s="3"/>
    </row>
    <row r="215" spans="1:15" x14ac:dyDescent="0.25">
      <c r="A215" s="5"/>
      <c r="B215" s="3"/>
      <c r="C215" s="3"/>
      <c r="D215" s="3"/>
      <c r="E215" s="4"/>
      <c r="F215" s="4"/>
      <c r="G215" s="4"/>
      <c r="H215" s="5"/>
      <c r="I215" s="3"/>
      <c r="J215" s="3"/>
      <c r="K215" s="3"/>
      <c r="L215" s="3"/>
      <c r="M215" s="3"/>
      <c r="N215" s="3"/>
      <c r="O215" s="3"/>
    </row>
    <row r="216" spans="1:15" x14ac:dyDescent="0.25">
      <c r="A216" s="5"/>
      <c r="B216" s="3"/>
      <c r="C216" s="3"/>
      <c r="D216" s="3"/>
      <c r="E216" s="4"/>
      <c r="F216" s="4"/>
      <c r="G216" s="4"/>
      <c r="H216" s="5"/>
      <c r="I216" s="3"/>
      <c r="J216" s="3"/>
      <c r="K216" s="3"/>
      <c r="L216" s="3"/>
      <c r="M216" s="3"/>
      <c r="N216" s="3"/>
      <c r="O216" s="3"/>
    </row>
    <row r="217" spans="1:15" x14ac:dyDescent="0.25">
      <c r="A217" s="5"/>
      <c r="B217" s="3"/>
      <c r="C217" s="3"/>
      <c r="D217" s="3"/>
      <c r="E217" s="4"/>
      <c r="F217" s="4"/>
      <c r="G217" s="4"/>
      <c r="H217" s="5"/>
      <c r="I217" s="3"/>
      <c r="J217" s="3"/>
      <c r="K217" s="3"/>
      <c r="L217" s="3"/>
      <c r="M217" s="3"/>
      <c r="N217" s="3"/>
      <c r="O217" s="3"/>
    </row>
    <row r="218" spans="1:15" x14ac:dyDescent="0.25">
      <c r="A218" s="5"/>
      <c r="B218" s="3"/>
      <c r="C218" s="3"/>
      <c r="D218" s="3"/>
      <c r="E218" s="4"/>
      <c r="F218" s="4"/>
      <c r="G218" s="4"/>
      <c r="H218" s="5"/>
      <c r="I218" s="3"/>
      <c r="J218" s="3"/>
      <c r="K218" s="3"/>
      <c r="L218" s="3"/>
      <c r="M218" s="3"/>
      <c r="N218" s="3"/>
      <c r="O218" s="3"/>
    </row>
    <row r="219" spans="1:15" x14ac:dyDescent="0.25">
      <c r="A219" s="5"/>
      <c r="B219" s="3"/>
      <c r="C219" s="3"/>
      <c r="D219" s="3"/>
      <c r="E219" s="4"/>
      <c r="F219" s="4"/>
      <c r="G219" s="4"/>
      <c r="H219" s="5"/>
      <c r="I219" s="3"/>
      <c r="J219" s="3"/>
      <c r="K219" s="3"/>
      <c r="L219" s="3"/>
      <c r="M219" s="3"/>
      <c r="N219" s="3"/>
      <c r="O219" s="3"/>
    </row>
    <row r="220" spans="1:15" x14ac:dyDescent="0.25">
      <c r="A220" s="5"/>
      <c r="B220" s="3"/>
      <c r="C220" s="3"/>
      <c r="D220" s="3"/>
      <c r="E220" s="4"/>
      <c r="F220" s="4"/>
      <c r="G220" s="4"/>
      <c r="H220" s="5"/>
      <c r="I220" s="3"/>
      <c r="J220" s="3"/>
      <c r="K220" s="3"/>
      <c r="L220" s="3"/>
      <c r="M220" s="3"/>
      <c r="N220" s="3"/>
      <c r="O220" s="3"/>
    </row>
    <row r="221" spans="1:15" x14ac:dyDescent="0.25">
      <c r="A221" s="5"/>
      <c r="B221" s="3"/>
      <c r="C221" s="3"/>
      <c r="D221" s="3"/>
      <c r="E221" s="4"/>
      <c r="F221" s="4"/>
      <c r="G221" s="4"/>
      <c r="H221" s="5"/>
      <c r="I221" s="3"/>
      <c r="J221" s="3"/>
      <c r="K221" s="3"/>
      <c r="L221" s="3"/>
      <c r="M221" s="3"/>
      <c r="N221" s="3"/>
      <c r="O221" s="3"/>
    </row>
    <row r="222" spans="1:15" x14ac:dyDescent="0.25">
      <c r="A222" s="5"/>
      <c r="B222" s="3"/>
      <c r="C222" s="3"/>
      <c r="D222" s="3"/>
      <c r="E222" s="4"/>
      <c r="F222" s="4"/>
      <c r="G222" s="4"/>
      <c r="H222" s="5"/>
      <c r="I222" s="3"/>
      <c r="J222" s="3"/>
      <c r="K222" s="3"/>
      <c r="L222" s="3"/>
      <c r="M222" s="3"/>
      <c r="N222" s="3"/>
      <c r="O222" s="3"/>
    </row>
    <row r="223" spans="1:15" x14ac:dyDescent="0.25">
      <c r="A223" s="5"/>
      <c r="B223" s="3"/>
      <c r="C223" s="3"/>
      <c r="D223" s="3"/>
      <c r="E223" s="4"/>
      <c r="F223" s="4"/>
      <c r="G223" s="4"/>
      <c r="H223" s="5"/>
      <c r="I223" s="3"/>
      <c r="J223" s="3"/>
      <c r="K223" s="3"/>
      <c r="L223" s="3"/>
      <c r="M223" s="3"/>
      <c r="N223" s="3"/>
      <c r="O223" s="3"/>
    </row>
    <row r="224" spans="1:15" x14ac:dyDescent="0.25">
      <c r="A224" s="5"/>
      <c r="B224" s="3"/>
      <c r="C224" s="3"/>
      <c r="D224" s="3"/>
      <c r="E224" s="4"/>
      <c r="F224" s="4"/>
      <c r="G224" s="4"/>
      <c r="H224" s="5"/>
      <c r="I224" s="3"/>
      <c r="J224" s="3"/>
      <c r="K224" s="3"/>
      <c r="L224" s="3"/>
      <c r="M224" s="3"/>
      <c r="N224" s="3"/>
      <c r="O224" s="3"/>
    </row>
    <row r="225" spans="1:15" x14ac:dyDescent="0.25">
      <c r="A225" s="5"/>
      <c r="B225" s="3"/>
      <c r="C225" s="3"/>
      <c r="D225" s="3"/>
      <c r="E225" s="4"/>
      <c r="F225" s="4"/>
      <c r="G225" s="4"/>
      <c r="H225" s="5"/>
      <c r="I225" s="3"/>
      <c r="J225" s="3"/>
      <c r="K225" s="3"/>
      <c r="L225" s="3"/>
      <c r="M225" s="3"/>
      <c r="N225" s="3"/>
      <c r="O225" s="3"/>
    </row>
    <row r="226" spans="1:15" x14ac:dyDescent="0.25">
      <c r="A226" s="5"/>
      <c r="B226" s="3"/>
      <c r="C226" s="3"/>
      <c r="D226" s="3"/>
      <c r="E226" s="4"/>
      <c r="F226" s="4"/>
      <c r="G226" s="4"/>
      <c r="H226" s="5"/>
      <c r="I226" s="3"/>
      <c r="J226" s="3"/>
      <c r="K226" s="3"/>
      <c r="L226" s="3"/>
      <c r="M226" s="3"/>
      <c r="N226" s="3"/>
      <c r="O226" s="3"/>
    </row>
    <row r="227" spans="1:15" x14ac:dyDescent="0.25">
      <c r="A227" s="5"/>
      <c r="B227" s="3"/>
      <c r="C227" s="3"/>
      <c r="D227" s="3"/>
      <c r="E227" s="4"/>
      <c r="F227" s="4"/>
      <c r="G227" s="4"/>
      <c r="H227" s="5"/>
      <c r="I227" s="3"/>
      <c r="J227" s="3"/>
      <c r="K227" s="3"/>
      <c r="L227" s="3"/>
      <c r="M227" s="3"/>
      <c r="N227" s="3"/>
      <c r="O227" s="3"/>
    </row>
    <row r="228" spans="1:15" x14ac:dyDescent="0.25">
      <c r="A228" s="5"/>
      <c r="B228" s="3"/>
      <c r="C228" s="3"/>
      <c r="D228" s="3"/>
      <c r="E228" s="4"/>
      <c r="F228" s="4"/>
      <c r="G228" s="4"/>
      <c r="H228" s="5"/>
      <c r="I228" s="3"/>
      <c r="J228" s="3"/>
      <c r="K228" s="3"/>
      <c r="L228" s="3"/>
      <c r="M228" s="3"/>
      <c r="N228" s="3"/>
      <c r="O228" s="3"/>
    </row>
    <row r="229" spans="1:15" x14ac:dyDescent="0.25">
      <c r="A229" s="5"/>
      <c r="B229" s="3"/>
      <c r="C229" s="3"/>
      <c r="D229" s="3"/>
      <c r="E229" s="4"/>
      <c r="F229" s="4"/>
      <c r="G229" s="4"/>
      <c r="H229" s="5"/>
      <c r="I229" s="3"/>
      <c r="J229" s="3"/>
      <c r="K229" s="3"/>
      <c r="L229" s="3"/>
      <c r="M229" s="3"/>
      <c r="N229" s="3"/>
      <c r="O229" s="3"/>
    </row>
    <row r="230" spans="1:15" x14ac:dyDescent="0.25">
      <c r="A230" s="5"/>
      <c r="B230" s="3"/>
      <c r="C230" s="3"/>
      <c r="D230" s="3"/>
      <c r="E230" s="4"/>
      <c r="F230" s="4"/>
      <c r="G230" s="4"/>
      <c r="H230" s="5"/>
      <c r="I230" s="3"/>
      <c r="J230" s="3"/>
      <c r="K230" s="3"/>
      <c r="L230" s="3"/>
      <c r="M230" s="3"/>
      <c r="N230" s="3"/>
      <c r="O230" s="3"/>
    </row>
    <row r="231" spans="1:15" x14ac:dyDescent="0.25">
      <c r="A231" s="5"/>
      <c r="B231" s="3"/>
      <c r="C231" s="3"/>
      <c r="D231" s="3"/>
      <c r="E231" s="4"/>
      <c r="F231" s="4"/>
      <c r="G231" s="4"/>
      <c r="H231" s="5"/>
      <c r="I231" s="3"/>
      <c r="J231" s="3"/>
      <c r="K231" s="3"/>
      <c r="L231" s="3"/>
      <c r="M231" s="3"/>
      <c r="N231" s="3"/>
      <c r="O231" s="3"/>
    </row>
    <row r="232" spans="1:15" x14ac:dyDescent="0.25">
      <c r="A232" s="5"/>
      <c r="B232" s="3"/>
      <c r="C232" s="3"/>
      <c r="D232" s="3"/>
      <c r="E232" s="4"/>
      <c r="F232" s="4"/>
      <c r="G232" s="4"/>
      <c r="H232" s="5"/>
      <c r="I232" s="3"/>
      <c r="J232" s="3"/>
      <c r="K232" s="3"/>
      <c r="L232" s="3"/>
      <c r="M232" s="3"/>
      <c r="N232" s="3"/>
      <c r="O232" s="3"/>
    </row>
    <row r="233" spans="1:15" x14ac:dyDescent="0.25">
      <c r="A233" s="5"/>
      <c r="B233" s="3"/>
      <c r="C233" s="3"/>
      <c r="D233" s="3"/>
      <c r="E233" s="4"/>
      <c r="F233" s="4"/>
      <c r="G233" s="4"/>
      <c r="H233" s="5"/>
      <c r="I233" s="3"/>
      <c r="J233" s="3"/>
      <c r="K233" s="3"/>
      <c r="L233" s="3"/>
      <c r="M233" s="3"/>
      <c r="N233" s="3"/>
      <c r="O233" s="3"/>
    </row>
    <row r="234" spans="1:15" x14ac:dyDescent="0.25">
      <c r="A234" s="5"/>
      <c r="B234" s="3"/>
      <c r="C234" s="3"/>
      <c r="D234" s="3"/>
      <c r="E234" s="4"/>
      <c r="F234" s="4"/>
      <c r="G234" s="4"/>
      <c r="H234" s="5"/>
      <c r="I234" s="3"/>
      <c r="J234" s="3"/>
      <c r="K234" s="3"/>
      <c r="L234" s="3"/>
      <c r="M234" s="3"/>
      <c r="N234" s="3"/>
      <c r="O234" s="3"/>
    </row>
    <row r="235" spans="1:15" x14ac:dyDescent="0.25">
      <c r="A235" s="5"/>
      <c r="B235" s="3"/>
      <c r="C235" s="3"/>
      <c r="D235" s="3"/>
      <c r="E235" s="4"/>
      <c r="F235" s="4"/>
      <c r="G235" s="4"/>
      <c r="H235" s="5"/>
      <c r="I235" s="3"/>
      <c r="J235" s="3"/>
      <c r="K235" s="3"/>
      <c r="L235" s="3"/>
      <c r="M235" s="3"/>
      <c r="N235" s="3"/>
      <c r="O235" s="3"/>
    </row>
    <row r="236" spans="1:15" x14ac:dyDescent="0.25">
      <c r="A236" s="5"/>
      <c r="B236" s="3"/>
      <c r="C236" s="3"/>
      <c r="D236" s="3"/>
      <c r="E236" s="4"/>
      <c r="F236" s="4"/>
      <c r="G236" s="4"/>
      <c r="H236" s="5"/>
      <c r="I236" s="3"/>
      <c r="J236" s="3"/>
      <c r="K236" s="3"/>
      <c r="L236" s="3"/>
      <c r="M236" s="3"/>
      <c r="N236" s="3"/>
      <c r="O236" s="3"/>
    </row>
    <row r="237" spans="1:15" x14ac:dyDescent="0.25">
      <c r="A237" s="5"/>
      <c r="B237" s="3"/>
      <c r="C237" s="3"/>
      <c r="D237" s="3"/>
      <c r="E237" s="4"/>
      <c r="F237" s="4"/>
      <c r="G237" s="4"/>
      <c r="H237" s="5"/>
      <c r="I237" s="3"/>
      <c r="J237" s="3"/>
      <c r="K237" s="3"/>
      <c r="L237" s="3"/>
      <c r="M237" s="3"/>
      <c r="N237" s="3"/>
      <c r="O237" s="3"/>
    </row>
    <row r="238" spans="1:15" x14ac:dyDescent="0.25">
      <c r="A238" s="5"/>
      <c r="B238" s="3"/>
      <c r="C238" s="3"/>
      <c r="D238" s="3"/>
      <c r="E238" s="4"/>
      <c r="F238" s="4"/>
      <c r="G238" s="4"/>
      <c r="H238" s="5"/>
      <c r="I238" s="3"/>
      <c r="J238" s="3"/>
      <c r="K238" s="3"/>
      <c r="L238" s="3"/>
      <c r="M238" s="3"/>
      <c r="N238" s="3"/>
      <c r="O238" s="3"/>
    </row>
    <row r="239" spans="1:15" x14ac:dyDescent="0.25">
      <c r="A239" s="5"/>
      <c r="B239" s="3"/>
      <c r="C239" s="3"/>
      <c r="D239" s="3"/>
      <c r="E239" s="4"/>
      <c r="F239" s="4"/>
      <c r="G239" s="4"/>
      <c r="H239" s="5"/>
      <c r="I239" s="3"/>
      <c r="J239" s="3"/>
      <c r="K239" s="3"/>
      <c r="L239" s="3"/>
      <c r="M239" s="3"/>
      <c r="N239" s="3"/>
      <c r="O239" s="3"/>
    </row>
    <row r="240" spans="1:15" x14ac:dyDescent="0.25">
      <c r="A240" s="5"/>
      <c r="B240" s="3"/>
      <c r="C240" s="3"/>
      <c r="D240" s="3"/>
      <c r="E240" s="4"/>
      <c r="F240" s="4"/>
      <c r="G240" s="4"/>
      <c r="H240" s="5"/>
      <c r="I240" s="3"/>
      <c r="J240" s="3"/>
      <c r="K240" s="3"/>
      <c r="L240" s="3"/>
      <c r="M240" s="3"/>
      <c r="N240" s="3"/>
      <c r="O240" s="3"/>
    </row>
    <row r="241" spans="1:15" x14ac:dyDescent="0.25">
      <c r="A241" s="5"/>
      <c r="B241" s="3"/>
      <c r="C241" s="3"/>
      <c r="D241" s="3"/>
      <c r="E241" s="4"/>
      <c r="F241" s="4"/>
      <c r="G241" s="4"/>
      <c r="H241" s="5"/>
      <c r="I241" s="3"/>
      <c r="J241" s="3"/>
      <c r="K241" s="3"/>
      <c r="L241" s="3"/>
      <c r="M241" s="3"/>
      <c r="N241" s="3"/>
      <c r="O241" s="3"/>
    </row>
    <row r="242" spans="1:15" x14ac:dyDescent="0.25">
      <c r="A242" s="5"/>
      <c r="B242" s="3"/>
      <c r="C242" s="3"/>
      <c r="D242" s="3"/>
      <c r="E242" s="4"/>
      <c r="F242" s="4"/>
      <c r="G242" s="4"/>
      <c r="H242" s="5"/>
      <c r="I242" s="3"/>
      <c r="J242" s="3"/>
      <c r="K242" s="3"/>
      <c r="L242" s="3"/>
      <c r="M242" s="3"/>
      <c r="N242" s="3"/>
      <c r="O242" s="3"/>
    </row>
    <row r="243" spans="1:15" x14ac:dyDescent="0.25">
      <c r="A243" s="5"/>
      <c r="B243" s="3"/>
      <c r="C243" s="3"/>
      <c r="D243" s="3"/>
      <c r="E243" s="4"/>
      <c r="F243" s="4"/>
      <c r="G243" s="4"/>
      <c r="H243" s="5"/>
      <c r="I243" s="3"/>
      <c r="J243" s="3"/>
      <c r="K243" s="3"/>
      <c r="L243" s="3"/>
      <c r="M243" s="3"/>
      <c r="N243" s="3"/>
      <c r="O243" s="3"/>
    </row>
    <row r="244" spans="1:15" x14ac:dyDescent="0.25">
      <c r="A244" s="5"/>
      <c r="B244" s="3"/>
      <c r="C244" s="3"/>
      <c r="D244" s="3"/>
      <c r="E244" s="4"/>
      <c r="F244" s="4"/>
      <c r="G244" s="4"/>
      <c r="H244" s="5"/>
      <c r="I244" s="3"/>
      <c r="J244" s="3"/>
      <c r="K244" s="3"/>
      <c r="L244" s="3"/>
      <c r="M244" s="3"/>
      <c r="N244" s="3"/>
      <c r="O244" s="3"/>
    </row>
    <row r="245" spans="1:15" x14ac:dyDescent="0.25">
      <c r="A245" s="5"/>
      <c r="B245" s="3"/>
      <c r="C245" s="3"/>
      <c r="D245" s="3"/>
      <c r="E245" s="4"/>
      <c r="F245" s="4"/>
      <c r="G245" s="4"/>
      <c r="H245" s="5"/>
      <c r="I245" s="3"/>
      <c r="J245" s="3"/>
      <c r="K245" s="3"/>
      <c r="L245" s="3"/>
      <c r="M245" s="3"/>
      <c r="N245" s="3"/>
      <c r="O245" s="3"/>
    </row>
    <row r="246" spans="1:15" x14ac:dyDescent="0.25">
      <c r="A246" s="5"/>
      <c r="B246" s="3"/>
      <c r="C246" s="3"/>
      <c r="D246" s="3"/>
      <c r="E246" s="4"/>
      <c r="F246" s="4"/>
      <c r="G246" s="4"/>
      <c r="H246" s="5"/>
      <c r="I246" s="3"/>
      <c r="J246" s="3"/>
      <c r="K246" s="3"/>
      <c r="L246" s="3"/>
      <c r="M246" s="3"/>
      <c r="N246" s="3"/>
      <c r="O246" s="3"/>
    </row>
    <row r="247" spans="1:15" x14ac:dyDescent="0.25">
      <c r="A247" s="5"/>
      <c r="B247" s="3"/>
      <c r="C247" s="3"/>
      <c r="D247" s="3"/>
      <c r="E247" s="4"/>
      <c r="F247" s="4"/>
      <c r="G247" s="4"/>
      <c r="H247" s="5"/>
      <c r="I247" s="3"/>
      <c r="J247" s="3"/>
      <c r="K247" s="3"/>
      <c r="L247" s="3"/>
      <c r="M247" s="3"/>
      <c r="N247" s="3"/>
      <c r="O247" s="3"/>
    </row>
    <row r="248" spans="1:15" x14ac:dyDescent="0.25">
      <c r="A248" s="5"/>
      <c r="B248" s="3"/>
      <c r="C248" s="3"/>
      <c r="D248" s="3"/>
      <c r="E248" s="4"/>
      <c r="F248" s="4"/>
      <c r="G248" s="4"/>
      <c r="H248" s="5"/>
      <c r="I248" s="3"/>
      <c r="J248" s="3"/>
      <c r="K248" s="3"/>
      <c r="L248" s="3"/>
      <c r="M248" s="3"/>
      <c r="N248" s="3"/>
      <c r="O248" s="3"/>
    </row>
    <row r="249" spans="1:15" x14ac:dyDescent="0.25">
      <c r="A249" s="5"/>
      <c r="B249" s="3"/>
      <c r="C249" s="3"/>
      <c r="D249" s="3"/>
      <c r="E249" s="4"/>
      <c r="F249" s="4"/>
      <c r="G249" s="4"/>
      <c r="H249" s="5"/>
      <c r="I249" s="3"/>
      <c r="J249" s="3"/>
      <c r="K249" s="3"/>
      <c r="L249" s="3"/>
      <c r="M249" s="3"/>
      <c r="N249" s="3"/>
      <c r="O249" s="3"/>
    </row>
    <row r="250" spans="1:15" x14ac:dyDescent="0.25">
      <c r="A250" s="5"/>
      <c r="B250" s="3"/>
      <c r="C250" s="3"/>
      <c r="D250" s="3"/>
      <c r="E250" s="4"/>
      <c r="F250" s="4"/>
      <c r="G250" s="4"/>
      <c r="H250" s="5"/>
      <c r="I250" s="3"/>
      <c r="J250" s="3"/>
      <c r="K250" s="3"/>
      <c r="L250" s="3"/>
      <c r="M250" s="3"/>
      <c r="N250" s="3"/>
      <c r="O250" s="3"/>
    </row>
    <row r="251" spans="1:15" x14ac:dyDescent="0.25">
      <c r="A251" s="5"/>
      <c r="B251" s="3"/>
      <c r="C251" s="3"/>
      <c r="D251" s="3"/>
      <c r="E251" s="4"/>
      <c r="F251" s="4"/>
      <c r="G251" s="4"/>
      <c r="H251" s="5"/>
      <c r="I251" s="3"/>
      <c r="J251" s="3"/>
      <c r="K251" s="3"/>
      <c r="L251" s="3"/>
      <c r="M251" s="3"/>
      <c r="N251" s="3"/>
      <c r="O251" s="3"/>
    </row>
    <row r="252" spans="1:15" x14ac:dyDescent="0.25">
      <c r="A252" s="5"/>
      <c r="B252" s="3"/>
      <c r="C252" s="3"/>
      <c r="D252" s="3"/>
      <c r="E252" s="4"/>
      <c r="F252" s="4"/>
      <c r="G252" s="4"/>
      <c r="H252" s="5"/>
      <c r="I252" s="3"/>
      <c r="J252" s="3"/>
      <c r="K252" s="3"/>
      <c r="L252" s="3"/>
      <c r="M252" s="3"/>
      <c r="N252" s="3"/>
      <c r="O252" s="3"/>
    </row>
    <row r="253" spans="1:15" x14ac:dyDescent="0.25">
      <c r="A253" s="5"/>
      <c r="B253" s="3"/>
      <c r="C253" s="3"/>
      <c r="D253" s="3"/>
      <c r="E253" s="4"/>
      <c r="F253" s="4"/>
      <c r="G253" s="4"/>
      <c r="H253" s="5"/>
      <c r="I253" s="3"/>
      <c r="J253" s="3"/>
      <c r="K253" s="3"/>
      <c r="L253" s="3"/>
      <c r="M253" s="3"/>
      <c r="N253" s="3"/>
      <c r="O253" s="3"/>
    </row>
    <row r="254" spans="1:15" x14ac:dyDescent="0.25">
      <c r="A254" s="5"/>
      <c r="B254" s="3"/>
      <c r="C254" s="3"/>
      <c r="D254" s="3"/>
      <c r="E254" s="4"/>
      <c r="F254" s="4"/>
      <c r="G254" s="4"/>
      <c r="H254" s="5"/>
      <c r="I254" s="3"/>
      <c r="J254" s="3"/>
      <c r="K254" s="3"/>
      <c r="L254" s="3"/>
      <c r="M254" s="3"/>
      <c r="N254" s="3"/>
      <c r="O254" s="3"/>
    </row>
    <row r="255" spans="1:15" x14ac:dyDescent="0.25">
      <c r="A255" s="5"/>
      <c r="B255" s="3"/>
      <c r="C255" s="3"/>
      <c r="D255" s="3"/>
      <c r="E255" s="4"/>
      <c r="F255" s="4"/>
      <c r="G255" s="4"/>
      <c r="H255" s="5"/>
      <c r="I255" s="3"/>
      <c r="J255" s="3"/>
      <c r="K255" s="3"/>
      <c r="L255" s="3"/>
      <c r="M255" s="3"/>
      <c r="N255" s="3"/>
      <c r="O255" s="3"/>
    </row>
    <row r="256" spans="1:15" x14ac:dyDescent="0.25">
      <c r="A256" s="5"/>
      <c r="B256" s="3"/>
      <c r="C256" s="3"/>
      <c r="D256" s="3"/>
      <c r="E256" s="4"/>
      <c r="F256" s="4"/>
      <c r="G256" s="4"/>
      <c r="H256" s="5"/>
      <c r="I256" s="3"/>
      <c r="J256" s="3"/>
      <c r="K256" s="3"/>
      <c r="L256" s="3"/>
      <c r="M256" s="3"/>
      <c r="N256" s="3"/>
      <c r="O256" s="3"/>
    </row>
    <row r="257" spans="1:15" x14ac:dyDescent="0.25">
      <c r="A257" s="5"/>
      <c r="B257" s="3"/>
      <c r="C257" s="3"/>
      <c r="D257" s="3"/>
      <c r="E257" s="4"/>
      <c r="F257" s="4"/>
      <c r="G257" s="4"/>
      <c r="H257" s="5"/>
      <c r="I257" s="3"/>
      <c r="J257" s="3"/>
      <c r="K257" s="3"/>
      <c r="L257" s="3"/>
      <c r="M257" s="3"/>
      <c r="N257" s="3"/>
      <c r="O257" s="3"/>
    </row>
    <row r="258" spans="1:15" x14ac:dyDescent="0.25">
      <c r="A258" s="5"/>
      <c r="B258" s="3"/>
      <c r="C258" s="3"/>
      <c r="D258" s="3"/>
      <c r="E258" s="4"/>
      <c r="F258" s="4"/>
      <c r="G258" s="4"/>
      <c r="H258" s="5"/>
      <c r="I258" s="3"/>
      <c r="J258" s="3"/>
      <c r="K258" s="3"/>
      <c r="L258" s="3"/>
      <c r="M258" s="3"/>
      <c r="N258" s="3"/>
      <c r="O258" s="3"/>
    </row>
    <row r="259" spans="1:15" x14ac:dyDescent="0.25">
      <c r="A259" s="5"/>
      <c r="B259" s="3"/>
      <c r="C259" s="3"/>
      <c r="D259" s="3"/>
      <c r="E259" s="4"/>
      <c r="F259" s="4"/>
      <c r="G259" s="4"/>
      <c r="H259" s="5"/>
      <c r="I259" s="3"/>
      <c r="J259" s="3"/>
      <c r="K259" s="3"/>
      <c r="L259" s="3"/>
      <c r="M259" s="3"/>
      <c r="N259" s="3"/>
      <c r="O259" s="3"/>
    </row>
    <row r="260" spans="1:15" x14ac:dyDescent="0.25">
      <c r="A260" s="5"/>
      <c r="B260" s="3"/>
      <c r="C260" s="3"/>
      <c r="D260" s="3"/>
      <c r="E260" s="4"/>
      <c r="F260" s="4"/>
      <c r="G260" s="4"/>
      <c r="H260" s="5"/>
      <c r="I260" s="3"/>
      <c r="J260" s="3"/>
      <c r="K260" s="3"/>
      <c r="L260" s="3"/>
      <c r="M260" s="3"/>
      <c r="N260" s="3"/>
      <c r="O260" s="3"/>
    </row>
    <row r="261" spans="1:15" x14ac:dyDescent="0.25">
      <c r="A261" s="5"/>
      <c r="B261" s="3"/>
      <c r="C261" s="3"/>
      <c r="D261" s="3"/>
      <c r="E261" s="4"/>
      <c r="F261" s="4"/>
      <c r="G261" s="4"/>
      <c r="H261" s="5"/>
      <c r="I261" s="3"/>
      <c r="J261" s="3"/>
      <c r="K261" s="3"/>
      <c r="L261" s="3"/>
      <c r="M261" s="3"/>
      <c r="N261" s="3"/>
      <c r="O261" s="3"/>
    </row>
    <row r="262" spans="1:15" x14ac:dyDescent="0.25">
      <c r="A262" s="5"/>
      <c r="B262" s="3"/>
      <c r="C262" s="3"/>
      <c r="D262" s="3"/>
      <c r="E262" s="4"/>
      <c r="F262" s="4"/>
      <c r="G262" s="4"/>
      <c r="H262" s="5"/>
      <c r="I262" s="3"/>
      <c r="J262" s="3"/>
      <c r="K262" s="3"/>
      <c r="L262" s="3"/>
      <c r="M262" s="3"/>
      <c r="N262" s="3"/>
      <c r="O262" s="3"/>
    </row>
    <row r="263" spans="1:15" x14ac:dyDescent="0.25">
      <c r="A263" s="5"/>
      <c r="B263" s="3"/>
      <c r="C263" s="3"/>
      <c r="D263" s="3"/>
      <c r="E263" s="4"/>
      <c r="F263" s="4"/>
      <c r="G263" s="4"/>
      <c r="H263" s="5"/>
      <c r="I263" s="3"/>
      <c r="J263" s="3"/>
      <c r="K263" s="3"/>
      <c r="L263" s="3"/>
      <c r="M263" s="3"/>
      <c r="N263" s="3"/>
      <c r="O263" s="3"/>
    </row>
    <row r="264" spans="1:15" x14ac:dyDescent="0.25">
      <c r="A264" s="5"/>
      <c r="B264" s="3"/>
      <c r="C264" s="3"/>
      <c r="D264" s="3"/>
      <c r="E264" s="4"/>
      <c r="F264" s="4"/>
      <c r="G264" s="4"/>
      <c r="H264" s="5"/>
      <c r="I264" s="3"/>
      <c r="J264" s="3"/>
      <c r="K264" s="3"/>
      <c r="L264" s="3"/>
      <c r="M264" s="3"/>
      <c r="N264" s="3"/>
      <c r="O264" s="3"/>
    </row>
    <row r="265" spans="1:15" x14ac:dyDescent="0.25">
      <c r="A265" s="5"/>
      <c r="B265" s="3"/>
      <c r="C265" s="3"/>
      <c r="D265" s="3"/>
      <c r="E265" s="4"/>
      <c r="F265" s="4"/>
      <c r="G265" s="4"/>
      <c r="H265" s="5"/>
      <c r="I265" s="3"/>
      <c r="J265" s="3"/>
      <c r="K265" s="3"/>
      <c r="L265" s="3"/>
      <c r="M265" s="3"/>
      <c r="N265" s="3"/>
      <c r="O265" s="3"/>
    </row>
    <row r="266" spans="1:15" x14ac:dyDescent="0.25">
      <c r="A266" s="5"/>
      <c r="B266" s="3"/>
      <c r="C266" s="3"/>
      <c r="D266" s="3"/>
      <c r="E266" s="4"/>
      <c r="F266" s="4"/>
      <c r="G266" s="4"/>
      <c r="H266" s="5"/>
      <c r="I266" s="3"/>
      <c r="J266" s="3"/>
      <c r="K266" s="3"/>
      <c r="L266" s="3"/>
      <c r="M266" s="3"/>
      <c r="N266" s="3"/>
      <c r="O266" s="3"/>
    </row>
    <row r="267" spans="1:15" x14ac:dyDescent="0.25">
      <c r="A267" s="5"/>
      <c r="B267" s="3"/>
      <c r="C267" s="3"/>
      <c r="D267" s="3"/>
      <c r="E267" s="4"/>
      <c r="F267" s="4"/>
      <c r="G267" s="4"/>
      <c r="H267" s="5"/>
      <c r="I267" s="3"/>
      <c r="J267" s="3"/>
      <c r="K267" s="3"/>
      <c r="L267" s="3"/>
      <c r="M267" s="3"/>
      <c r="N267" s="3"/>
      <c r="O267" s="3"/>
    </row>
    <row r="268" spans="1:15" x14ac:dyDescent="0.25">
      <c r="A268" s="5"/>
      <c r="B268" s="3"/>
      <c r="C268" s="3"/>
      <c r="D268" s="3"/>
      <c r="E268" s="4"/>
      <c r="F268" s="4"/>
      <c r="G268" s="4"/>
      <c r="H268" s="5"/>
      <c r="I268" s="3"/>
      <c r="J268" s="3"/>
      <c r="K268" s="3"/>
      <c r="L268" s="3"/>
      <c r="M268" s="3"/>
      <c r="N268" s="3"/>
      <c r="O268" s="3"/>
    </row>
    <row r="269" spans="1:15" x14ac:dyDescent="0.25">
      <c r="A269" s="5"/>
      <c r="B269" s="3"/>
      <c r="C269" s="3"/>
      <c r="D269" s="3"/>
      <c r="E269" s="4"/>
      <c r="F269" s="4"/>
      <c r="G269" s="4"/>
      <c r="H269" s="5"/>
      <c r="I269" s="3"/>
      <c r="J269" s="3"/>
      <c r="K269" s="3"/>
      <c r="L269" s="3"/>
      <c r="M269" s="3"/>
      <c r="N269" s="3"/>
      <c r="O269" s="3"/>
    </row>
    <row r="270" spans="1:15" x14ac:dyDescent="0.25">
      <c r="A270" s="5"/>
      <c r="B270" s="3"/>
      <c r="C270" s="3"/>
      <c r="D270" s="3"/>
      <c r="E270" s="4"/>
      <c r="F270" s="4"/>
      <c r="G270" s="4"/>
      <c r="H270" s="5"/>
      <c r="I270" s="3"/>
      <c r="J270" s="3"/>
      <c r="K270" s="3"/>
      <c r="L270" s="3"/>
      <c r="M270" s="3"/>
      <c r="N270" s="3"/>
      <c r="O270" s="3"/>
    </row>
    <row r="271" spans="1:15" x14ac:dyDescent="0.25">
      <c r="A271" s="5"/>
      <c r="B271" s="3"/>
      <c r="C271" s="3"/>
      <c r="D271" s="3"/>
      <c r="E271" s="4"/>
      <c r="F271" s="4"/>
      <c r="G271" s="4"/>
      <c r="H271" s="5"/>
      <c r="I271" s="3"/>
      <c r="J271" s="3"/>
      <c r="K271" s="3"/>
      <c r="L271" s="3"/>
      <c r="M271" s="3"/>
      <c r="N271" s="3"/>
      <c r="O271" s="3"/>
    </row>
    <row r="272" spans="1:15" x14ac:dyDescent="0.25">
      <c r="A272" s="5"/>
      <c r="B272" s="3"/>
      <c r="C272" s="3"/>
      <c r="D272" s="3"/>
      <c r="E272" s="4"/>
      <c r="F272" s="4"/>
      <c r="G272" s="4"/>
      <c r="H272" s="5"/>
      <c r="I272" s="3"/>
      <c r="J272" s="3"/>
      <c r="K272" s="3"/>
      <c r="L272" s="3"/>
      <c r="M272" s="3"/>
      <c r="N272" s="3"/>
      <c r="O272" s="3"/>
    </row>
    <row r="273" spans="1:15" x14ac:dyDescent="0.25">
      <c r="A273" s="5"/>
      <c r="B273" s="3"/>
      <c r="C273" s="3"/>
      <c r="D273" s="3"/>
      <c r="E273" s="4"/>
      <c r="F273" s="4"/>
      <c r="G273" s="4"/>
      <c r="H273" s="5"/>
      <c r="I273" s="3"/>
      <c r="J273" s="3"/>
      <c r="K273" s="3"/>
      <c r="L273" s="3"/>
      <c r="M273" s="3"/>
      <c r="N273" s="3"/>
      <c r="O273" s="3"/>
    </row>
    <row r="274" spans="1:15" x14ac:dyDescent="0.25">
      <c r="A274" s="5"/>
      <c r="B274" s="3"/>
      <c r="C274" s="3"/>
      <c r="D274" s="3"/>
      <c r="E274" s="4"/>
      <c r="F274" s="4"/>
      <c r="G274" s="4"/>
      <c r="H274" s="5"/>
      <c r="I274" s="3"/>
      <c r="J274" s="3"/>
      <c r="K274" s="3"/>
      <c r="L274" s="3"/>
      <c r="M274" s="3"/>
      <c r="N274" s="3"/>
      <c r="O274" s="3"/>
    </row>
    <row r="275" spans="1:15" x14ac:dyDescent="0.25">
      <c r="A275" s="5"/>
      <c r="B275" s="3"/>
      <c r="C275" s="3"/>
      <c r="D275" s="3"/>
      <c r="E275" s="4"/>
      <c r="F275" s="4"/>
      <c r="G275" s="4"/>
      <c r="H275" s="5"/>
      <c r="I275" s="3"/>
      <c r="J275" s="3"/>
      <c r="K275" s="3"/>
      <c r="L275" s="3"/>
      <c r="M275" s="3"/>
      <c r="N275" s="3"/>
      <c r="O275" s="3"/>
    </row>
    <row r="276" spans="1:15" x14ac:dyDescent="0.25">
      <c r="A276" s="5"/>
      <c r="B276" s="3"/>
      <c r="C276" s="3"/>
      <c r="D276" s="3"/>
      <c r="E276" s="4"/>
      <c r="F276" s="4"/>
      <c r="G276" s="4"/>
      <c r="H276" s="5"/>
      <c r="I276" s="3"/>
      <c r="J276" s="3"/>
      <c r="K276" s="3"/>
      <c r="L276" s="3"/>
      <c r="M276" s="3"/>
      <c r="N276" s="3"/>
      <c r="O276" s="3"/>
    </row>
    <row r="277" spans="1:15" x14ac:dyDescent="0.25">
      <c r="A277" s="5"/>
      <c r="B277" s="3"/>
      <c r="C277" s="3"/>
      <c r="D277" s="3"/>
      <c r="E277" s="4"/>
      <c r="F277" s="4"/>
      <c r="G277" s="4"/>
      <c r="H277" s="5"/>
      <c r="I277" s="3"/>
      <c r="J277" s="3"/>
      <c r="K277" s="3"/>
      <c r="L277" s="3"/>
      <c r="M277" s="3"/>
      <c r="N277" s="3"/>
      <c r="O277" s="3"/>
    </row>
    <row r="278" spans="1:15" x14ac:dyDescent="0.25">
      <c r="A278" s="5"/>
      <c r="B278" s="3"/>
      <c r="C278" s="3"/>
      <c r="D278" s="3"/>
      <c r="E278" s="4"/>
      <c r="F278" s="4"/>
      <c r="G278" s="4"/>
      <c r="H278" s="5"/>
      <c r="I278" s="3"/>
      <c r="J278" s="3"/>
      <c r="K278" s="3"/>
      <c r="L278" s="3"/>
      <c r="M278" s="3"/>
      <c r="N278" s="3"/>
      <c r="O278" s="3"/>
    </row>
    <row r="279" spans="1:15" x14ac:dyDescent="0.25">
      <c r="A279" s="5"/>
      <c r="B279" s="3"/>
      <c r="C279" s="3"/>
      <c r="D279" s="3"/>
      <c r="E279" s="4"/>
      <c r="F279" s="4"/>
      <c r="G279" s="4"/>
      <c r="H279" s="5"/>
      <c r="I279" s="3"/>
      <c r="J279" s="3"/>
      <c r="K279" s="3"/>
      <c r="L279" s="3"/>
      <c r="M279" s="3"/>
      <c r="N279" s="3"/>
      <c r="O279" s="3"/>
    </row>
    <row r="280" spans="1:15" x14ac:dyDescent="0.25">
      <c r="A280" s="5"/>
      <c r="B280" s="3"/>
      <c r="C280" s="3"/>
      <c r="D280" s="3"/>
      <c r="E280" s="4"/>
      <c r="F280" s="4"/>
      <c r="G280" s="4"/>
      <c r="H280" s="5"/>
      <c r="I280" s="3"/>
      <c r="J280" s="3"/>
      <c r="K280" s="3"/>
      <c r="L280" s="3"/>
      <c r="M280" s="3"/>
      <c r="N280" s="3"/>
      <c r="O280" s="3"/>
    </row>
    <row r="281" spans="1:15" x14ac:dyDescent="0.25">
      <c r="A281" s="5"/>
      <c r="B281" s="3"/>
      <c r="C281" s="3"/>
      <c r="D281" s="3"/>
      <c r="E281" s="4"/>
      <c r="F281" s="4"/>
      <c r="G281" s="4"/>
      <c r="H281" s="5"/>
      <c r="I281" s="3"/>
      <c r="J281" s="3"/>
      <c r="K281" s="3"/>
      <c r="L281" s="3"/>
      <c r="M281" s="3"/>
      <c r="N281" s="3"/>
      <c r="O281" s="3"/>
    </row>
    <row r="282" spans="1:15" x14ac:dyDescent="0.25">
      <c r="A282" s="5"/>
      <c r="B282" s="3"/>
      <c r="C282" s="3"/>
      <c r="D282" s="3"/>
      <c r="E282" s="4"/>
      <c r="F282" s="4"/>
      <c r="G282" s="4"/>
      <c r="H282" s="5"/>
      <c r="I282" s="3"/>
      <c r="J282" s="3"/>
      <c r="K282" s="3"/>
      <c r="L282" s="3"/>
      <c r="M282" s="3"/>
      <c r="N282" s="3"/>
      <c r="O282" s="3"/>
    </row>
    <row r="283" spans="1:15" x14ac:dyDescent="0.25">
      <c r="A283" s="5"/>
      <c r="B283" s="3"/>
      <c r="C283" s="3"/>
      <c r="D283" s="3"/>
      <c r="E283" s="4"/>
      <c r="F283" s="4"/>
      <c r="G283" s="4"/>
      <c r="H283" s="5"/>
      <c r="I283" s="3"/>
      <c r="J283" s="3"/>
      <c r="K283" s="3"/>
      <c r="L283" s="3"/>
      <c r="M283" s="3"/>
      <c r="N283" s="3"/>
      <c r="O283" s="3"/>
    </row>
    <row r="284" spans="1:15" x14ac:dyDescent="0.25">
      <c r="A284" s="5"/>
      <c r="B284" s="3"/>
      <c r="C284" s="3"/>
      <c r="D284" s="3"/>
      <c r="E284" s="4"/>
      <c r="F284" s="4"/>
      <c r="G284" s="4"/>
      <c r="H284" s="5"/>
      <c r="I284" s="3"/>
      <c r="J284" s="3"/>
      <c r="K284" s="3"/>
      <c r="L284" s="3"/>
      <c r="M284" s="3"/>
      <c r="N284" s="3"/>
      <c r="O284" s="3"/>
    </row>
    <row r="285" spans="1:15" x14ac:dyDescent="0.25">
      <c r="A285" s="5"/>
      <c r="B285" s="3"/>
      <c r="C285" s="3"/>
      <c r="D285" s="3"/>
      <c r="E285" s="4"/>
      <c r="F285" s="4"/>
      <c r="G285" s="4"/>
      <c r="H285" s="5"/>
      <c r="I285" s="3"/>
      <c r="J285" s="3"/>
      <c r="K285" s="3"/>
      <c r="L285" s="3"/>
      <c r="M285" s="3"/>
      <c r="N285" s="3"/>
      <c r="O285" s="3"/>
    </row>
    <row r="286" spans="1:15" x14ac:dyDescent="0.25">
      <c r="A286" s="5"/>
      <c r="B286" s="3"/>
      <c r="C286" s="3"/>
      <c r="D286" s="3"/>
      <c r="E286" s="4"/>
      <c r="F286" s="4"/>
      <c r="G286" s="4"/>
      <c r="H286" s="5"/>
      <c r="I286" s="3"/>
      <c r="J286" s="3"/>
      <c r="K286" s="3"/>
      <c r="L286" s="3"/>
      <c r="M286" s="3"/>
      <c r="N286" s="3"/>
      <c r="O286" s="3"/>
    </row>
    <row r="287" spans="1:15" x14ac:dyDescent="0.25">
      <c r="A287" s="5"/>
      <c r="B287" s="3"/>
      <c r="C287" s="3"/>
      <c r="D287" s="3"/>
      <c r="E287" s="4"/>
      <c r="F287" s="4"/>
      <c r="G287" s="4"/>
      <c r="H287" s="5"/>
      <c r="I287" s="3"/>
      <c r="J287" s="3"/>
      <c r="K287" s="3"/>
      <c r="L287" s="3"/>
      <c r="M287" s="3"/>
      <c r="N287" s="3"/>
      <c r="O287" s="3"/>
    </row>
    <row r="288" spans="1:15" x14ac:dyDescent="0.25">
      <c r="A288" s="5"/>
      <c r="B288" s="3"/>
      <c r="C288" s="3"/>
      <c r="D288" s="3"/>
      <c r="E288" s="4"/>
      <c r="F288" s="4"/>
      <c r="G288" s="4"/>
      <c r="H288" s="5"/>
      <c r="I288" s="3"/>
      <c r="J288" s="3"/>
      <c r="K288" s="3"/>
      <c r="L288" s="3"/>
      <c r="M288" s="3"/>
      <c r="N288" s="3"/>
      <c r="O288" s="3"/>
    </row>
    <row r="289" spans="1:15" x14ac:dyDescent="0.25">
      <c r="A289" s="5"/>
      <c r="B289" s="3"/>
      <c r="C289" s="3"/>
      <c r="D289" s="3"/>
      <c r="E289" s="4"/>
      <c r="F289" s="4"/>
      <c r="G289" s="4"/>
      <c r="H289" s="5"/>
      <c r="I289" s="3"/>
      <c r="J289" s="3"/>
      <c r="K289" s="3"/>
      <c r="L289" s="3"/>
      <c r="M289" s="3"/>
      <c r="N289" s="3"/>
      <c r="O289" s="3"/>
    </row>
    <row r="290" spans="1:15" x14ac:dyDescent="0.25">
      <c r="A290" s="5"/>
      <c r="B290" s="3"/>
      <c r="C290" s="3"/>
      <c r="D290" s="3"/>
      <c r="E290" s="4"/>
      <c r="F290" s="4"/>
      <c r="G290" s="4"/>
      <c r="H290" s="5"/>
      <c r="I290" s="3"/>
      <c r="J290" s="3"/>
      <c r="K290" s="3"/>
      <c r="L290" s="3"/>
      <c r="M290" s="3"/>
      <c r="N290" s="3"/>
      <c r="O290" s="3"/>
    </row>
    <row r="291" spans="1:15" x14ac:dyDescent="0.25">
      <c r="A291" s="5"/>
      <c r="B291" s="3"/>
      <c r="C291" s="3"/>
      <c r="D291" s="3"/>
      <c r="E291" s="4"/>
      <c r="F291" s="4"/>
      <c r="G291" s="4"/>
      <c r="H291" s="5"/>
      <c r="I291" s="3"/>
      <c r="J291" s="3"/>
      <c r="K291" s="3"/>
      <c r="L291" s="3"/>
      <c r="M291" s="3"/>
      <c r="N291" s="3"/>
      <c r="O291" s="3"/>
    </row>
    <row r="292" spans="1:15" x14ac:dyDescent="0.25">
      <c r="A292" s="5"/>
      <c r="B292" s="3"/>
      <c r="C292" s="3"/>
      <c r="D292" s="3"/>
      <c r="E292" s="4"/>
      <c r="F292" s="4"/>
      <c r="G292" s="4"/>
      <c r="H292" s="5"/>
      <c r="I292" s="3"/>
      <c r="J292" s="3"/>
      <c r="K292" s="3"/>
      <c r="L292" s="3"/>
      <c r="M292" s="3"/>
      <c r="N292" s="3"/>
      <c r="O292" s="3"/>
    </row>
    <row r="293" spans="1:15" x14ac:dyDescent="0.25">
      <c r="A293" s="5"/>
      <c r="B293" s="3"/>
      <c r="C293" s="3"/>
      <c r="D293" s="3"/>
      <c r="E293" s="4"/>
      <c r="F293" s="4"/>
      <c r="G293" s="4"/>
      <c r="H293" s="5"/>
      <c r="I293" s="3"/>
      <c r="J293" s="3"/>
      <c r="K293" s="3"/>
      <c r="L293" s="3"/>
      <c r="M293" s="3"/>
      <c r="N293" s="3"/>
      <c r="O293" s="3"/>
    </row>
    <row r="294" spans="1:15" x14ac:dyDescent="0.25">
      <c r="A294" s="5"/>
      <c r="B294" s="3"/>
      <c r="C294" s="3"/>
      <c r="D294" s="3"/>
      <c r="E294" s="4"/>
      <c r="F294" s="4"/>
      <c r="G294" s="4"/>
      <c r="H294" s="5"/>
      <c r="I294" s="3"/>
      <c r="J294" s="3"/>
      <c r="K294" s="3"/>
      <c r="L294" s="3"/>
      <c r="M294" s="3"/>
      <c r="N294" s="3"/>
      <c r="O294" s="3"/>
    </row>
    <row r="295" spans="1:15" x14ac:dyDescent="0.25">
      <c r="A295" s="5"/>
      <c r="B295" s="3"/>
      <c r="C295" s="3"/>
      <c r="D295" s="3"/>
      <c r="E295" s="4"/>
      <c r="F295" s="4"/>
      <c r="G295" s="4"/>
      <c r="H295" s="5"/>
      <c r="I295" s="3"/>
      <c r="J295" s="3"/>
      <c r="K295" s="3"/>
      <c r="L295" s="3"/>
      <c r="M295" s="3"/>
      <c r="N295" s="3"/>
      <c r="O295" s="3"/>
    </row>
    <row r="296" spans="1:15" x14ac:dyDescent="0.25">
      <c r="A296" s="5"/>
      <c r="B296" s="3"/>
      <c r="C296" s="3"/>
      <c r="D296" s="3"/>
      <c r="E296" s="4"/>
      <c r="F296" s="4"/>
      <c r="G296" s="4"/>
      <c r="H296" s="5"/>
      <c r="I296" s="3"/>
      <c r="J296" s="3"/>
      <c r="K296" s="3"/>
      <c r="L296" s="3"/>
      <c r="M296" s="3"/>
      <c r="N296" s="3"/>
      <c r="O296" s="3"/>
    </row>
    <row r="297" spans="1:15" x14ac:dyDescent="0.25">
      <c r="A297" s="5"/>
      <c r="B297" s="3"/>
      <c r="C297" s="3"/>
      <c r="D297" s="3"/>
      <c r="E297" s="4"/>
      <c r="F297" s="4"/>
      <c r="G297" s="4"/>
      <c r="H297" s="5"/>
      <c r="I297" s="3"/>
      <c r="J297" s="3"/>
      <c r="K297" s="3"/>
      <c r="L297" s="3"/>
      <c r="M297" s="3"/>
      <c r="N297" s="3"/>
      <c r="O297" s="3"/>
    </row>
    <row r="298" spans="1:15" x14ac:dyDescent="0.25">
      <c r="A298" s="5"/>
      <c r="B298" s="3"/>
      <c r="C298" s="3"/>
      <c r="D298" s="3"/>
      <c r="E298" s="4"/>
      <c r="F298" s="4"/>
      <c r="G298" s="4"/>
      <c r="H298" s="5"/>
      <c r="I298" s="3"/>
      <c r="J298" s="3"/>
      <c r="K298" s="3"/>
      <c r="L298" s="3"/>
      <c r="M298" s="3"/>
      <c r="N298" s="3"/>
      <c r="O298" s="3"/>
    </row>
    <row r="299" spans="1:15" x14ac:dyDescent="0.25">
      <c r="A299" s="5"/>
      <c r="B299" s="3"/>
      <c r="C299" s="3"/>
      <c r="D299" s="3"/>
      <c r="E299" s="4"/>
      <c r="F299" s="4"/>
      <c r="G299" s="4"/>
      <c r="H299" s="5"/>
      <c r="I299" s="3"/>
      <c r="J299" s="3"/>
      <c r="K299" s="3"/>
      <c r="L299" s="3"/>
      <c r="M299" s="3"/>
      <c r="N299" s="3"/>
      <c r="O299" s="3"/>
    </row>
    <row r="300" spans="1:15" x14ac:dyDescent="0.25">
      <c r="A300" s="5"/>
      <c r="B300" s="3"/>
      <c r="C300" s="3"/>
      <c r="D300" s="3"/>
      <c r="E300" s="4"/>
      <c r="F300" s="4"/>
      <c r="G300" s="4"/>
      <c r="H300" s="5"/>
      <c r="I300" s="3"/>
      <c r="J300" s="3"/>
      <c r="K300" s="3"/>
      <c r="L300" s="3"/>
      <c r="M300" s="3"/>
      <c r="N300" s="3"/>
      <c r="O300" s="3"/>
    </row>
    <row r="301" spans="1:15" x14ac:dyDescent="0.25">
      <c r="A301" s="5"/>
      <c r="B301" s="3"/>
      <c r="C301" s="3"/>
      <c r="D301" s="3"/>
      <c r="E301" s="4"/>
      <c r="F301" s="4"/>
      <c r="G301" s="4"/>
      <c r="H301" s="5"/>
      <c r="I301" s="3"/>
      <c r="J301" s="3"/>
      <c r="K301" s="3"/>
      <c r="L301" s="3"/>
      <c r="M301" s="3"/>
      <c r="N301" s="3"/>
      <c r="O301" s="3"/>
    </row>
    <row r="302" spans="1:15" x14ac:dyDescent="0.25">
      <c r="A302" s="5"/>
      <c r="B302" s="3"/>
      <c r="C302" s="3"/>
      <c r="D302" s="3"/>
      <c r="E302" s="4"/>
      <c r="F302" s="4"/>
      <c r="G302" s="4"/>
      <c r="H302" s="5"/>
      <c r="I302" s="3"/>
      <c r="J302" s="3"/>
      <c r="K302" s="3"/>
      <c r="L302" s="3"/>
      <c r="M302" s="3"/>
      <c r="N302" s="3"/>
      <c r="O302" s="3"/>
    </row>
    <row r="303" spans="1:15" x14ac:dyDescent="0.25">
      <c r="A303" s="5"/>
      <c r="B303" s="3"/>
      <c r="C303" s="3"/>
      <c r="D303" s="3"/>
      <c r="E303" s="4"/>
      <c r="F303" s="4"/>
      <c r="G303" s="4"/>
      <c r="H303" s="5"/>
      <c r="I303" s="3"/>
      <c r="J303" s="3"/>
      <c r="K303" s="3"/>
      <c r="L303" s="3"/>
      <c r="M303" s="3"/>
      <c r="N303" s="3"/>
      <c r="O303" s="3"/>
    </row>
    <row r="304" spans="1:15" x14ac:dyDescent="0.25">
      <c r="A304" s="5"/>
      <c r="B304" s="3"/>
      <c r="C304" s="3"/>
      <c r="D304" s="3"/>
      <c r="E304" s="4"/>
      <c r="F304" s="4"/>
      <c r="G304" s="4"/>
      <c r="H304" s="5"/>
      <c r="I304" s="3"/>
      <c r="J304" s="3"/>
      <c r="K304" s="3"/>
      <c r="L304" s="3"/>
      <c r="M304" s="3"/>
      <c r="N304" s="3"/>
      <c r="O304" s="3"/>
    </row>
    <row r="305" spans="1:15" x14ac:dyDescent="0.25">
      <c r="A305" s="5"/>
      <c r="B305" s="3"/>
      <c r="C305" s="3"/>
      <c r="D305" s="3"/>
      <c r="E305" s="4"/>
      <c r="F305" s="4"/>
      <c r="G305" s="4"/>
      <c r="H305" s="5"/>
      <c r="I305" s="3"/>
      <c r="J305" s="3"/>
      <c r="K305" s="3"/>
      <c r="L305" s="3"/>
      <c r="M305" s="3"/>
      <c r="N305" s="3"/>
      <c r="O305" s="3"/>
    </row>
    <row r="306" spans="1:15" x14ac:dyDescent="0.25">
      <c r="A306" s="5"/>
      <c r="B306" s="3"/>
      <c r="C306" s="3"/>
      <c r="D306" s="3"/>
      <c r="E306" s="4"/>
      <c r="F306" s="4"/>
      <c r="G306" s="4"/>
      <c r="H306" s="5"/>
      <c r="I306" s="3"/>
      <c r="J306" s="3"/>
      <c r="K306" s="3"/>
      <c r="L306" s="3"/>
      <c r="M306" s="3"/>
      <c r="N306" s="3"/>
      <c r="O306" s="3"/>
    </row>
    <row r="307" spans="1:15" x14ac:dyDescent="0.25">
      <c r="A307" s="5"/>
      <c r="B307" s="3"/>
      <c r="C307" s="3"/>
      <c r="D307" s="3"/>
      <c r="E307" s="4"/>
      <c r="F307" s="4"/>
      <c r="G307" s="4"/>
      <c r="H307" s="5"/>
      <c r="I307" s="3"/>
      <c r="J307" s="3"/>
      <c r="K307" s="3"/>
      <c r="L307" s="3"/>
      <c r="M307" s="3"/>
      <c r="N307" s="3"/>
      <c r="O307" s="3"/>
    </row>
    <row r="308" spans="1:15" x14ac:dyDescent="0.25">
      <c r="A308" s="5"/>
      <c r="B308" s="3"/>
      <c r="C308" s="3"/>
      <c r="D308" s="3"/>
      <c r="E308" s="4"/>
      <c r="F308" s="4"/>
      <c r="G308" s="4"/>
      <c r="H308" s="5"/>
      <c r="I308" s="3"/>
      <c r="J308" s="3"/>
      <c r="K308" s="3"/>
      <c r="L308" s="3"/>
      <c r="M308" s="3"/>
      <c r="N308" s="3"/>
      <c r="O308" s="3"/>
    </row>
    <row r="309" spans="1:15" x14ac:dyDescent="0.25">
      <c r="A309" s="5"/>
      <c r="B309" s="3"/>
      <c r="C309" s="3"/>
      <c r="D309" s="3"/>
      <c r="E309" s="4"/>
      <c r="F309" s="4"/>
      <c r="G309" s="4"/>
      <c r="H309" s="5"/>
      <c r="I309" s="3"/>
      <c r="J309" s="3"/>
      <c r="K309" s="3"/>
      <c r="L309" s="3"/>
      <c r="M309" s="3"/>
      <c r="N309" s="3"/>
      <c r="O309" s="3"/>
    </row>
    <row r="310" spans="1:15" x14ac:dyDescent="0.25">
      <c r="A310" s="5"/>
      <c r="B310" s="3"/>
      <c r="C310" s="3"/>
      <c r="D310" s="3"/>
      <c r="E310" s="4"/>
      <c r="F310" s="4"/>
      <c r="G310" s="4"/>
      <c r="H310" s="5"/>
      <c r="I310" s="3"/>
      <c r="J310" s="3"/>
      <c r="K310" s="3"/>
      <c r="L310" s="3"/>
      <c r="M310" s="3"/>
      <c r="N310" s="3"/>
      <c r="O310" s="3"/>
    </row>
    <row r="311" spans="1:15" x14ac:dyDescent="0.25">
      <c r="A311" s="5"/>
      <c r="B311" s="3"/>
      <c r="C311" s="3"/>
      <c r="D311" s="3"/>
      <c r="E311" s="4"/>
      <c r="F311" s="4"/>
      <c r="G311" s="4"/>
      <c r="H311" s="5"/>
      <c r="I311" s="3"/>
      <c r="J311" s="3"/>
      <c r="K311" s="3"/>
      <c r="L311" s="3"/>
      <c r="M311" s="3"/>
      <c r="N311" s="3"/>
      <c r="O311" s="3"/>
    </row>
    <row r="312" spans="1:15" x14ac:dyDescent="0.25">
      <c r="A312" s="5"/>
      <c r="B312" s="3"/>
      <c r="C312" s="3"/>
      <c r="D312" s="3"/>
      <c r="E312" s="4"/>
      <c r="F312" s="4"/>
      <c r="G312" s="4"/>
      <c r="H312" s="5"/>
      <c r="I312" s="3"/>
      <c r="J312" s="3"/>
      <c r="K312" s="3"/>
      <c r="L312" s="3"/>
      <c r="M312" s="3"/>
      <c r="N312" s="3"/>
      <c r="O312" s="3"/>
    </row>
    <row r="313" spans="1:15" x14ac:dyDescent="0.25">
      <c r="A313" s="5"/>
      <c r="B313" s="3"/>
      <c r="C313" s="3"/>
      <c r="D313" s="3"/>
      <c r="E313" s="4"/>
      <c r="F313" s="4"/>
      <c r="G313" s="4"/>
      <c r="H313" s="5"/>
      <c r="I313" s="3"/>
      <c r="J313" s="3"/>
      <c r="K313" s="3"/>
      <c r="L313" s="3"/>
      <c r="M313" s="3"/>
      <c r="N313" s="3"/>
      <c r="O313" s="3"/>
    </row>
    <row r="314" spans="1:15" x14ac:dyDescent="0.25">
      <c r="A314" s="5"/>
      <c r="B314" s="3"/>
      <c r="C314" s="3"/>
      <c r="D314" s="3"/>
      <c r="E314" s="4"/>
      <c r="F314" s="4"/>
      <c r="G314" s="4"/>
      <c r="H314" s="5"/>
      <c r="I314" s="3"/>
      <c r="J314" s="3"/>
      <c r="K314" s="3"/>
      <c r="L314" s="3"/>
      <c r="M314" s="3"/>
      <c r="N314" s="3"/>
      <c r="O314" s="3"/>
    </row>
    <row r="315" spans="1:15" x14ac:dyDescent="0.25">
      <c r="A315" s="5"/>
      <c r="B315" s="3"/>
      <c r="C315" s="3"/>
      <c r="D315" s="3"/>
      <c r="E315" s="4"/>
      <c r="F315" s="4"/>
      <c r="G315" s="4"/>
      <c r="H315" s="5"/>
      <c r="I315" s="3"/>
      <c r="J315" s="3"/>
      <c r="K315" s="3"/>
      <c r="L315" s="3"/>
      <c r="M315" s="3"/>
      <c r="N315" s="3"/>
      <c r="O315" s="3"/>
    </row>
    <row r="316" spans="1:15" x14ac:dyDescent="0.25">
      <c r="A316" s="5"/>
      <c r="B316" s="3"/>
      <c r="C316" s="3"/>
      <c r="D316" s="3"/>
      <c r="E316" s="4"/>
      <c r="F316" s="4"/>
      <c r="G316" s="4"/>
      <c r="H316" s="5"/>
      <c r="I316" s="3"/>
      <c r="J316" s="3"/>
      <c r="K316" s="3"/>
      <c r="L316" s="3"/>
      <c r="M316" s="3"/>
      <c r="N316" s="3"/>
      <c r="O316" s="3"/>
    </row>
    <row r="317" spans="1:15" x14ac:dyDescent="0.25">
      <c r="A317" s="5"/>
      <c r="B317" s="3"/>
      <c r="C317" s="3"/>
      <c r="D317" s="3"/>
      <c r="E317" s="4"/>
      <c r="F317" s="4"/>
      <c r="G317" s="4"/>
      <c r="H317" s="5"/>
      <c r="I317" s="3"/>
      <c r="J317" s="3"/>
      <c r="K317" s="3"/>
      <c r="L317" s="3"/>
      <c r="M317" s="3"/>
      <c r="N317" s="3"/>
      <c r="O317" s="3"/>
    </row>
    <row r="318" spans="1:15" x14ac:dyDescent="0.25">
      <c r="A318" s="5"/>
      <c r="B318" s="3"/>
      <c r="C318" s="3"/>
      <c r="D318" s="3"/>
      <c r="E318" s="4"/>
      <c r="F318" s="4"/>
      <c r="G318" s="4"/>
      <c r="H318" s="5"/>
      <c r="I318" s="3"/>
      <c r="J318" s="3"/>
      <c r="K318" s="3"/>
      <c r="L318" s="3"/>
      <c r="M318" s="3"/>
      <c r="N318" s="3"/>
      <c r="O318" s="3"/>
    </row>
    <row r="319" spans="1:15" x14ac:dyDescent="0.25">
      <c r="A319" s="5"/>
      <c r="B319" s="3"/>
      <c r="C319" s="3"/>
      <c r="D319" s="3"/>
      <c r="E319" s="4"/>
      <c r="F319" s="4"/>
      <c r="G319" s="4"/>
      <c r="H319" s="5"/>
      <c r="I319" s="3"/>
      <c r="J319" s="3"/>
      <c r="K319" s="3"/>
      <c r="L319" s="3"/>
      <c r="M319" s="3"/>
      <c r="N319" s="3"/>
      <c r="O319" s="3"/>
    </row>
    <row r="320" spans="1:15" x14ac:dyDescent="0.25">
      <c r="A320" s="5"/>
      <c r="B320" s="3"/>
      <c r="C320" s="3"/>
      <c r="D320" s="3"/>
      <c r="E320" s="4"/>
      <c r="F320" s="4"/>
      <c r="G320" s="4"/>
      <c r="H320" s="5"/>
      <c r="I320" s="3"/>
      <c r="J320" s="3"/>
      <c r="K320" s="3"/>
      <c r="L320" s="3"/>
      <c r="M320" s="3"/>
      <c r="N320" s="3"/>
      <c r="O320" s="3"/>
    </row>
    <row r="321" spans="1:15" x14ac:dyDescent="0.25">
      <c r="A321" s="5"/>
      <c r="B321" s="3"/>
      <c r="C321" s="3"/>
      <c r="D321" s="3"/>
      <c r="E321" s="4"/>
      <c r="F321" s="4"/>
      <c r="G321" s="4"/>
      <c r="H321" s="5"/>
      <c r="I321" s="3"/>
      <c r="J321" s="3"/>
      <c r="K321" s="3"/>
      <c r="L321" s="3"/>
      <c r="M321" s="3"/>
      <c r="N321" s="3"/>
      <c r="O321" s="3"/>
    </row>
    <row r="322" spans="1:15" x14ac:dyDescent="0.25">
      <c r="A322" s="5"/>
      <c r="B322" s="3"/>
      <c r="C322" s="3"/>
      <c r="D322" s="3"/>
      <c r="E322" s="4"/>
      <c r="F322" s="4"/>
      <c r="G322" s="4"/>
      <c r="H322" s="5"/>
      <c r="I322" s="3"/>
      <c r="J322" s="3"/>
      <c r="K322" s="3"/>
      <c r="L322" s="3"/>
      <c r="M322" s="3"/>
      <c r="N322" s="3"/>
      <c r="O322" s="3"/>
    </row>
    <row r="323" spans="1:15" x14ac:dyDescent="0.25">
      <c r="A323" s="5"/>
      <c r="B323" s="3"/>
      <c r="C323" s="3"/>
      <c r="D323" s="3"/>
      <c r="E323" s="4"/>
      <c r="F323" s="4"/>
      <c r="G323" s="4"/>
      <c r="H323" s="5"/>
      <c r="I323" s="3"/>
      <c r="J323" s="3"/>
      <c r="K323" s="3"/>
      <c r="L323" s="3"/>
      <c r="M323" s="3"/>
      <c r="N323" s="3"/>
      <c r="O323" s="3"/>
    </row>
    <row r="324" spans="1:15" x14ac:dyDescent="0.25">
      <c r="A324" s="5"/>
      <c r="B324" s="3"/>
      <c r="C324" s="3"/>
      <c r="D324" s="3"/>
      <c r="E324" s="4"/>
      <c r="F324" s="4"/>
      <c r="G324" s="4"/>
      <c r="H324" s="5"/>
      <c r="I324" s="3"/>
      <c r="J324" s="3"/>
      <c r="K324" s="3"/>
      <c r="L324" s="3"/>
      <c r="M324" s="3"/>
      <c r="N324" s="3"/>
      <c r="O324" s="3"/>
    </row>
    <row r="325" spans="1:15" x14ac:dyDescent="0.25">
      <c r="A325" s="5"/>
      <c r="B325" s="3"/>
      <c r="C325" s="3"/>
      <c r="D325" s="3"/>
      <c r="E325" s="4"/>
      <c r="F325" s="4"/>
      <c r="G325" s="4"/>
      <c r="H325" s="5"/>
      <c r="I325" s="3"/>
      <c r="J325" s="3"/>
      <c r="K325" s="3"/>
      <c r="L325" s="3"/>
      <c r="M325" s="3"/>
      <c r="N325" s="3"/>
      <c r="O325" s="3"/>
    </row>
    <row r="326" spans="1:15" x14ac:dyDescent="0.25">
      <c r="A326" s="5"/>
      <c r="B326" s="3"/>
      <c r="C326" s="3"/>
      <c r="D326" s="3"/>
      <c r="E326" s="4"/>
      <c r="F326" s="4"/>
      <c r="G326" s="4"/>
      <c r="H326" s="5"/>
      <c r="I326" s="3"/>
      <c r="J326" s="3"/>
      <c r="K326" s="3"/>
      <c r="L326" s="3"/>
      <c r="M326" s="3"/>
      <c r="N326" s="3"/>
      <c r="O326" s="3"/>
    </row>
    <row r="327" spans="1:15" x14ac:dyDescent="0.25">
      <c r="A327" s="5"/>
      <c r="B327" s="3"/>
      <c r="C327" s="3"/>
      <c r="D327" s="3"/>
      <c r="E327" s="4"/>
      <c r="F327" s="4"/>
      <c r="G327" s="4"/>
      <c r="H327" s="5"/>
      <c r="I327" s="3"/>
      <c r="J327" s="3"/>
      <c r="K327" s="3"/>
      <c r="L327" s="3"/>
      <c r="M327" s="3"/>
      <c r="N327" s="3"/>
      <c r="O327" s="3"/>
    </row>
    <row r="328" spans="1:15" x14ac:dyDescent="0.25">
      <c r="A328" s="5"/>
      <c r="B328" s="3"/>
      <c r="C328" s="3"/>
      <c r="D328" s="3"/>
      <c r="E328" s="4"/>
      <c r="F328" s="4"/>
      <c r="G328" s="4"/>
      <c r="H328" s="5"/>
      <c r="I328" s="3"/>
      <c r="J328" s="3"/>
      <c r="K328" s="3"/>
      <c r="L328" s="3"/>
      <c r="M328" s="3"/>
      <c r="N328" s="3"/>
      <c r="O328" s="3"/>
    </row>
    <row r="329" spans="1:15" x14ac:dyDescent="0.25">
      <c r="A329" s="5"/>
      <c r="B329" s="3"/>
      <c r="C329" s="3"/>
      <c r="D329" s="3"/>
      <c r="E329" s="4"/>
      <c r="F329" s="4"/>
      <c r="G329" s="4"/>
      <c r="H329" s="5"/>
      <c r="I329" s="3"/>
      <c r="J329" s="3"/>
      <c r="K329" s="3"/>
      <c r="L329" s="3"/>
      <c r="M329" s="3"/>
      <c r="N329" s="3"/>
      <c r="O329" s="3"/>
    </row>
    <row r="330" spans="1:15" x14ac:dyDescent="0.25">
      <c r="A330" s="5"/>
      <c r="B330" s="3"/>
      <c r="C330" s="3"/>
      <c r="D330" s="3"/>
      <c r="E330" s="4"/>
      <c r="F330" s="4"/>
      <c r="G330" s="4"/>
      <c r="H330" s="5"/>
      <c r="I330" s="3"/>
      <c r="J330" s="3"/>
      <c r="K330" s="3"/>
      <c r="L330" s="3"/>
      <c r="M330" s="3"/>
      <c r="N330" s="3"/>
      <c r="O330" s="3"/>
    </row>
    <row r="331" spans="1:15" x14ac:dyDescent="0.25">
      <c r="A331" s="5"/>
      <c r="B331" s="3"/>
      <c r="C331" s="3"/>
      <c r="D331" s="3"/>
      <c r="E331" s="4"/>
      <c r="F331" s="4"/>
      <c r="G331" s="4"/>
      <c r="H331" s="5"/>
      <c r="I331" s="3"/>
      <c r="J331" s="3"/>
      <c r="K331" s="3"/>
      <c r="L331" s="3"/>
      <c r="M331" s="3"/>
      <c r="N331" s="3"/>
      <c r="O331" s="3"/>
    </row>
    <row r="332" spans="1:15" x14ac:dyDescent="0.25">
      <c r="A332" s="5"/>
      <c r="B332" s="3"/>
      <c r="C332" s="3"/>
      <c r="D332" s="3"/>
      <c r="E332" s="4"/>
      <c r="F332" s="4"/>
      <c r="G332" s="4"/>
      <c r="H332" s="5"/>
      <c r="I332" s="3"/>
      <c r="J332" s="3"/>
      <c r="K332" s="3"/>
      <c r="L332" s="3"/>
      <c r="M332" s="3"/>
      <c r="N332" s="3"/>
      <c r="O332" s="3"/>
    </row>
    <row r="333" spans="1:15" x14ac:dyDescent="0.25">
      <c r="A333" s="5"/>
      <c r="B333" s="3"/>
      <c r="C333" s="3"/>
      <c r="D333" s="3"/>
      <c r="E333" s="4"/>
      <c r="F333" s="4"/>
      <c r="G333" s="4"/>
      <c r="H333" s="5"/>
      <c r="I333" s="3"/>
      <c r="J333" s="3"/>
      <c r="K333" s="3"/>
      <c r="L333" s="3"/>
      <c r="M333" s="3"/>
      <c r="N333" s="3"/>
      <c r="O333" s="3"/>
    </row>
    <row r="334" spans="1:15" x14ac:dyDescent="0.25">
      <c r="A334" s="5"/>
      <c r="B334" s="3"/>
      <c r="C334" s="3"/>
      <c r="D334" s="3"/>
      <c r="E334" s="4"/>
      <c r="F334" s="4"/>
      <c r="G334" s="4"/>
      <c r="H334" s="5"/>
      <c r="I334" s="3"/>
      <c r="J334" s="3"/>
      <c r="K334" s="3"/>
      <c r="L334" s="3"/>
      <c r="M334" s="3"/>
      <c r="N334" s="3"/>
      <c r="O334" s="3"/>
    </row>
    <row r="335" spans="1:15" x14ac:dyDescent="0.25">
      <c r="A335" s="5"/>
      <c r="B335" s="3"/>
      <c r="C335" s="3"/>
      <c r="D335" s="3"/>
      <c r="E335" s="4"/>
      <c r="F335" s="4"/>
      <c r="G335" s="4"/>
      <c r="H335" s="5"/>
      <c r="I335" s="3"/>
      <c r="J335" s="3"/>
      <c r="K335" s="3"/>
      <c r="L335" s="3"/>
      <c r="M335" s="3"/>
      <c r="N335" s="3"/>
      <c r="O335" s="3"/>
    </row>
    <row r="336" spans="1:15" x14ac:dyDescent="0.25">
      <c r="A336" s="5"/>
      <c r="B336" s="3"/>
      <c r="C336" s="3"/>
      <c r="D336" s="3"/>
      <c r="E336" s="4"/>
      <c r="F336" s="4"/>
      <c r="G336" s="4"/>
      <c r="H336" s="5"/>
      <c r="I336" s="3"/>
      <c r="J336" s="3"/>
      <c r="K336" s="3"/>
      <c r="L336" s="3"/>
      <c r="M336" s="3"/>
      <c r="N336" s="3"/>
      <c r="O336" s="3"/>
    </row>
    <row r="337" spans="1:15" x14ac:dyDescent="0.25">
      <c r="A337" s="5"/>
      <c r="B337" s="3"/>
      <c r="C337" s="3"/>
      <c r="D337" s="3"/>
      <c r="E337" s="4"/>
      <c r="F337" s="4"/>
      <c r="G337" s="4"/>
      <c r="H337" s="5"/>
      <c r="I337" s="3"/>
      <c r="J337" s="3"/>
      <c r="K337" s="3"/>
      <c r="L337" s="3"/>
      <c r="M337" s="3"/>
      <c r="N337" s="3"/>
      <c r="O337" s="3"/>
    </row>
    <row r="338" spans="1:15" x14ac:dyDescent="0.25">
      <c r="A338" s="5"/>
      <c r="B338" s="3"/>
      <c r="C338" s="3"/>
      <c r="D338" s="3"/>
      <c r="E338" s="4"/>
      <c r="F338" s="4"/>
      <c r="G338" s="4"/>
      <c r="H338" s="5"/>
      <c r="I338" s="3"/>
      <c r="J338" s="3"/>
      <c r="K338" s="3"/>
      <c r="L338" s="3"/>
      <c r="M338" s="3"/>
      <c r="N338" s="3"/>
      <c r="O338" s="3"/>
    </row>
    <row r="339" spans="1:15" x14ac:dyDescent="0.25">
      <c r="A339" s="5"/>
      <c r="B339" s="3"/>
      <c r="C339" s="3"/>
      <c r="D339" s="3"/>
      <c r="E339" s="4"/>
      <c r="F339" s="4"/>
      <c r="G339" s="4"/>
      <c r="H339" s="5"/>
      <c r="I339" s="3"/>
      <c r="J339" s="3"/>
      <c r="K339" s="3"/>
      <c r="L339" s="3"/>
      <c r="M339" s="3"/>
      <c r="N339" s="3"/>
      <c r="O339" s="3"/>
    </row>
    <row r="340" spans="1:15" x14ac:dyDescent="0.25">
      <c r="A340" s="5"/>
      <c r="B340" s="3"/>
      <c r="C340" s="3"/>
      <c r="D340" s="3"/>
      <c r="E340" s="4"/>
      <c r="F340" s="4"/>
      <c r="G340" s="4"/>
      <c r="H340" s="5"/>
      <c r="I340" s="3"/>
      <c r="J340" s="3"/>
      <c r="K340" s="3"/>
      <c r="L340" s="3"/>
      <c r="M340" s="3"/>
      <c r="N340" s="3"/>
      <c r="O340" s="3"/>
    </row>
    <row r="341" spans="1:15" x14ac:dyDescent="0.25">
      <c r="A341" s="5"/>
      <c r="B341" s="3"/>
      <c r="C341" s="3"/>
      <c r="D341" s="3"/>
      <c r="E341" s="4"/>
      <c r="F341" s="4"/>
      <c r="G341" s="4"/>
      <c r="H341" s="5"/>
      <c r="I341" s="3"/>
      <c r="J341" s="3"/>
      <c r="K341" s="3"/>
      <c r="L341" s="3"/>
      <c r="M341" s="3"/>
      <c r="N341" s="3"/>
      <c r="O341" s="3"/>
    </row>
    <row r="342" spans="1:15" x14ac:dyDescent="0.25">
      <c r="A342" s="5"/>
      <c r="B342" s="3"/>
      <c r="C342" s="3"/>
      <c r="D342" s="3"/>
      <c r="E342" s="4"/>
      <c r="F342" s="4"/>
      <c r="G342" s="4"/>
      <c r="H342" s="5"/>
      <c r="I342" s="3"/>
      <c r="J342" s="3"/>
      <c r="K342" s="3"/>
      <c r="L342" s="3"/>
      <c r="M342" s="3"/>
      <c r="N342" s="3"/>
      <c r="O342" s="3"/>
    </row>
    <row r="343" spans="1:15" x14ac:dyDescent="0.25">
      <c r="A343" s="5"/>
      <c r="B343" s="3"/>
      <c r="C343" s="3"/>
      <c r="D343" s="3"/>
      <c r="E343" s="4"/>
      <c r="F343" s="4"/>
      <c r="G343" s="4"/>
      <c r="H343" s="5"/>
      <c r="I343" s="3"/>
      <c r="J343" s="3"/>
      <c r="K343" s="3"/>
      <c r="L343" s="3"/>
      <c r="M343" s="3"/>
      <c r="N343" s="3"/>
      <c r="O343" s="3"/>
    </row>
    <row r="344" spans="1:15" x14ac:dyDescent="0.25">
      <c r="A344" s="5"/>
      <c r="B344" s="3"/>
      <c r="C344" s="3"/>
      <c r="D344" s="3"/>
      <c r="E344" s="4"/>
      <c r="F344" s="4"/>
      <c r="G344" s="4"/>
      <c r="H344" s="5"/>
      <c r="I344" s="3"/>
      <c r="J344" s="3"/>
      <c r="K344" s="3"/>
      <c r="L344" s="3"/>
      <c r="M344" s="3"/>
      <c r="N344" s="3"/>
      <c r="O344" s="3"/>
    </row>
    <row r="345" spans="1:15" x14ac:dyDescent="0.25">
      <c r="A345" s="5"/>
      <c r="B345" s="3"/>
      <c r="C345" s="3"/>
      <c r="D345" s="3"/>
      <c r="E345" s="4"/>
      <c r="F345" s="4"/>
      <c r="G345" s="4"/>
      <c r="H345" s="5"/>
      <c r="I345" s="3"/>
      <c r="J345" s="3"/>
      <c r="K345" s="3"/>
      <c r="L345" s="3"/>
      <c r="M345" s="3"/>
      <c r="N345" s="3"/>
      <c r="O345" s="3"/>
    </row>
    <row r="346" spans="1:15" x14ac:dyDescent="0.25">
      <c r="A346" s="5"/>
      <c r="B346" s="3"/>
      <c r="C346" s="3"/>
      <c r="D346" s="3"/>
      <c r="E346" s="4"/>
      <c r="F346" s="4"/>
      <c r="G346" s="4"/>
      <c r="H346" s="5"/>
      <c r="I346" s="3"/>
      <c r="J346" s="3"/>
      <c r="K346" s="3"/>
      <c r="L346" s="3"/>
      <c r="M346" s="3"/>
      <c r="N346" s="3"/>
      <c r="O346" s="3"/>
    </row>
    <row r="347" spans="1:15" x14ac:dyDescent="0.25">
      <c r="A347" s="5"/>
      <c r="B347" s="3"/>
      <c r="C347" s="3"/>
      <c r="D347" s="3"/>
      <c r="E347" s="4"/>
      <c r="F347" s="4"/>
      <c r="G347" s="4"/>
      <c r="H347" s="5"/>
      <c r="I347" s="3"/>
      <c r="J347" s="3"/>
      <c r="K347" s="3"/>
      <c r="L347" s="3"/>
      <c r="M347" s="3"/>
      <c r="N347" s="3"/>
      <c r="O347" s="3"/>
    </row>
    <row r="348" spans="1:15" x14ac:dyDescent="0.25">
      <c r="A348" s="5"/>
      <c r="B348" s="3"/>
      <c r="C348" s="3"/>
      <c r="D348" s="3"/>
      <c r="E348" s="4"/>
      <c r="F348" s="4"/>
      <c r="G348" s="4"/>
      <c r="H348" s="5"/>
      <c r="I348" s="3"/>
      <c r="J348" s="3"/>
      <c r="K348" s="3"/>
      <c r="L348" s="3"/>
      <c r="M348" s="3"/>
      <c r="N348" s="3"/>
      <c r="O348" s="3"/>
    </row>
    <row r="349" spans="1:15" x14ac:dyDescent="0.25">
      <c r="A349" s="5"/>
      <c r="B349" s="3"/>
      <c r="C349" s="3"/>
      <c r="D349" s="3"/>
      <c r="E349" s="4"/>
      <c r="F349" s="4"/>
      <c r="G349" s="4"/>
      <c r="H349" s="5"/>
      <c r="I349" s="3"/>
      <c r="J349" s="3"/>
      <c r="K349" s="3"/>
      <c r="L349" s="3"/>
      <c r="M349" s="3"/>
      <c r="N349" s="3"/>
      <c r="O349" s="3"/>
    </row>
    <row r="350" spans="1:15" x14ac:dyDescent="0.25">
      <c r="A350" s="5"/>
      <c r="B350" s="3"/>
      <c r="C350" s="3"/>
      <c r="D350" s="3"/>
      <c r="E350" s="4"/>
      <c r="F350" s="4"/>
      <c r="G350" s="4"/>
      <c r="H350" s="5"/>
      <c r="I350" s="3"/>
      <c r="J350" s="3"/>
      <c r="K350" s="3"/>
      <c r="L350" s="3"/>
      <c r="M350" s="3"/>
      <c r="N350" s="3"/>
      <c r="O350" s="3"/>
    </row>
  </sheetData>
  <pageMargins left="0.7" right="0.7" top="0.75" bottom="0.75" header="0.3" footer="0.3"/>
  <pageSetup paperSize="9" orientation="portrait" horizontalDpi="300" verticalDpi="300"/>
  <tableParts count="1">
    <tablePart r:id="rId1"/>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229</v>
      </c>
    </row>
    <row r="4" spans="1:15" x14ac:dyDescent="0.25">
      <c r="A4" t="s">
        <v>271</v>
      </c>
    </row>
    <row r="5" spans="1:15" x14ac:dyDescent="0.25">
      <c r="A5" t="s">
        <v>278</v>
      </c>
    </row>
    <row r="6" spans="1:15" x14ac:dyDescent="0.25">
      <c r="A6" t="s">
        <v>279</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62</v>
      </c>
      <c r="C11" s="3" t="s">
        <v>63</v>
      </c>
      <c r="D11" s="3">
        <v>23.376999999999999</v>
      </c>
      <c r="E11" s="3" t="s">
        <v>63</v>
      </c>
      <c r="F11" s="3" t="s">
        <v>63</v>
      </c>
      <c r="G11" s="3" t="s">
        <v>63</v>
      </c>
      <c r="H11" s="3">
        <v>36.956389999999999</v>
      </c>
      <c r="I11" s="3" t="s">
        <v>63</v>
      </c>
      <c r="J11" s="3" t="s">
        <v>63</v>
      </c>
      <c r="K11" s="3" t="s">
        <v>63</v>
      </c>
      <c r="L11" s="3" t="s">
        <v>63</v>
      </c>
      <c r="M11" s="3" t="s">
        <v>63</v>
      </c>
      <c r="N11" s="3"/>
      <c r="O11" s="3"/>
    </row>
    <row r="12" spans="1:15" x14ac:dyDescent="0.25">
      <c r="A12" s="3" t="s">
        <v>61</v>
      </c>
      <c r="B12" s="3" t="s">
        <v>64</v>
      </c>
      <c r="C12" s="3" t="s">
        <v>63</v>
      </c>
      <c r="D12" s="3">
        <v>50.63494</v>
      </c>
      <c r="E12" s="3" t="s">
        <v>63</v>
      </c>
      <c r="F12" s="3">
        <v>54.4</v>
      </c>
      <c r="G12" s="3">
        <v>54.933950000000003</v>
      </c>
      <c r="H12" s="3" t="s">
        <v>63</v>
      </c>
      <c r="I12" s="3" t="s">
        <v>63</v>
      </c>
      <c r="J12" s="3" t="s">
        <v>63</v>
      </c>
      <c r="K12" s="3" t="s">
        <v>63</v>
      </c>
      <c r="L12" s="3">
        <v>64.752449999999996</v>
      </c>
      <c r="M12" s="3" t="s">
        <v>63</v>
      </c>
      <c r="N12" s="3"/>
      <c r="O12" s="3"/>
    </row>
    <row r="13" spans="1:15" x14ac:dyDescent="0.25">
      <c r="A13" s="3" t="s">
        <v>61</v>
      </c>
      <c r="B13" s="3" t="s">
        <v>65</v>
      </c>
      <c r="C13" s="3">
        <v>38.783430000000003</v>
      </c>
      <c r="D13" s="3" t="s">
        <v>63</v>
      </c>
      <c r="E13" s="3" t="s">
        <v>63</v>
      </c>
      <c r="F13" s="3" t="s">
        <v>63</v>
      </c>
      <c r="G13" s="3" t="s">
        <v>63</v>
      </c>
      <c r="H13" s="3" t="s">
        <v>63</v>
      </c>
      <c r="I13" s="3" t="s">
        <v>63</v>
      </c>
      <c r="J13" s="3" t="s">
        <v>63</v>
      </c>
      <c r="K13" s="3" t="s">
        <v>63</v>
      </c>
      <c r="L13" s="3" t="s">
        <v>63</v>
      </c>
      <c r="M13" s="3" t="s">
        <v>63</v>
      </c>
      <c r="N13" s="3"/>
      <c r="O13" s="3"/>
    </row>
    <row r="14" spans="1:15" x14ac:dyDescent="0.25">
      <c r="A14" s="3" t="s">
        <v>61</v>
      </c>
      <c r="B14" s="3" t="s">
        <v>66</v>
      </c>
      <c r="C14" s="3" t="s">
        <v>63</v>
      </c>
      <c r="D14" s="3">
        <v>76.13</v>
      </c>
      <c r="E14" s="3" t="s">
        <v>63</v>
      </c>
      <c r="F14" s="3" t="s">
        <v>63</v>
      </c>
      <c r="G14" s="3" t="s">
        <v>63</v>
      </c>
      <c r="H14" s="3" t="s">
        <v>63</v>
      </c>
      <c r="I14" s="3">
        <v>80.841319999999996</v>
      </c>
      <c r="J14" s="3" t="s">
        <v>63</v>
      </c>
      <c r="K14" s="3" t="s">
        <v>63</v>
      </c>
      <c r="L14" s="3" t="s">
        <v>63</v>
      </c>
      <c r="M14" s="3" t="s">
        <v>63</v>
      </c>
      <c r="N14" s="3"/>
      <c r="O14" s="3"/>
    </row>
    <row r="15" spans="1:15" x14ac:dyDescent="0.25">
      <c r="A15" s="3" t="s">
        <v>61</v>
      </c>
      <c r="B15" s="3" t="s">
        <v>68</v>
      </c>
      <c r="C15" s="3" t="s">
        <v>63</v>
      </c>
      <c r="D15" s="3">
        <v>99.095110000000005</v>
      </c>
      <c r="E15" s="3" t="s">
        <v>63</v>
      </c>
      <c r="F15" s="3" t="s">
        <v>63</v>
      </c>
      <c r="G15" s="3" t="s">
        <v>63</v>
      </c>
      <c r="H15" s="3">
        <v>99.748959999999997</v>
      </c>
      <c r="I15" s="3" t="s">
        <v>63</v>
      </c>
      <c r="J15" s="3" t="s">
        <v>63</v>
      </c>
      <c r="K15" s="3" t="s">
        <v>63</v>
      </c>
      <c r="L15" s="3" t="s">
        <v>63</v>
      </c>
      <c r="M15" s="3" t="s">
        <v>63</v>
      </c>
      <c r="N15" s="3"/>
      <c r="O15" s="3"/>
    </row>
    <row r="16" spans="1:15" x14ac:dyDescent="0.25">
      <c r="A16" s="3" t="s">
        <v>61</v>
      </c>
      <c r="B16" s="3" t="s">
        <v>69</v>
      </c>
      <c r="C16" s="3" t="s">
        <v>63</v>
      </c>
      <c r="D16" s="3" t="s">
        <v>63</v>
      </c>
      <c r="E16" s="3">
        <v>96.649780000000007</v>
      </c>
      <c r="F16" s="3" t="s">
        <v>63</v>
      </c>
      <c r="G16" s="3">
        <v>95.863879999999995</v>
      </c>
      <c r="H16" s="3" t="s">
        <v>63</v>
      </c>
      <c r="I16" s="3" t="s">
        <v>63</v>
      </c>
      <c r="J16" s="3" t="s">
        <v>63</v>
      </c>
      <c r="K16" s="3" t="s">
        <v>63</v>
      </c>
      <c r="L16" s="3" t="s">
        <v>63</v>
      </c>
      <c r="M16" s="3" t="s">
        <v>63</v>
      </c>
      <c r="N16" s="3"/>
      <c r="O16" s="3"/>
    </row>
    <row r="17" spans="1:15" x14ac:dyDescent="0.25">
      <c r="A17" s="3" t="s">
        <v>61</v>
      </c>
      <c r="B17" s="3" t="s">
        <v>70</v>
      </c>
      <c r="C17" s="3" t="s">
        <v>63</v>
      </c>
      <c r="D17" s="3" t="s">
        <v>63</v>
      </c>
      <c r="E17" s="3" t="s">
        <v>63</v>
      </c>
      <c r="F17" s="3" t="s">
        <v>63</v>
      </c>
      <c r="G17" s="3" t="s">
        <v>63</v>
      </c>
      <c r="H17" s="3" t="s">
        <v>63</v>
      </c>
      <c r="I17" s="3" t="s">
        <v>63</v>
      </c>
      <c r="J17" s="3">
        <v>90.597920000000002</v>
      </c>
      <c r="K17" s="3" t="s">
        <v>63</v>
      </c>
      <c r="L17" s="3" t="s">
        <v>63</v>
      </c>
      <c r="M17" s="3" t="s">
        <v>63</v>
      </c>
      <c r="N17" s="3"/>
      <c r="O17" s="3"/>
    </row>
    <row r="18" spans="1:15" x14ac:dyDescent="0.25">
      <c r="A18" s="3" t="s">
        <v>61</v>
      </c>
      <c r="B18" s="3" t="s">
        <v>71</v>
      </c>
      <c r="C18" s="3" t="s">
        <v>63</v>
      </c>
      <c r="D18" s="3">
        <v>59.578580000000002</v>
      </c>
      <c r="E18" s="3" t="s">
        <v>63</v>
      </c>
      <c r="F18" s="3" t="s">
        <v>63</v>
      </c>
      <c r="G18" s="3">
        <v>65.572879999999998</v>
      </c>
      <c r="H18" s="3" t="s">
        <v>63</v>
      </c>
      <c r="I18" s="3">
        <v>69.675290000000004</v>
      </c>
      <c r="J18" s="3" t="s">
        <v>63</v>
      </c>
      <c r="K18" s="3" t="s">
        <v>63</v>
      </c>
      <c r="L18" s="3" t="s">
        <v>63</v>
      </c>
      <c r="M18" s="3" t="s">
        <v>63</v>
      </c>
      <c r="N18" s="3"/>
      <c r="O18" s="3"/>
    </row>
    <row r="19" spans="1:15" x14ac:dyDescent="0.25">
      <c r="A19" s="3" t="s">
        <v>61</v>
      </c>
      <c r="B19" s="3" t="s">
        <v>72</v>
      </c>
      <c r="C19" s="3" t="s">
        <v>63</v>
      </c>
      <c r="D19" s="3" t="s">
        <v>63</v>
      </c>
      <c r="E19" s="3">
        <v>45.566420000000001</v>
      </c>
      <c r="F19" s="3" t="s">
        <v>63</v>
      </c>
      <c r="G19" s="3" t="s">
        <v>63</v>
      </c>
      <c r="H19" s="3" t="s">
        <v>63</v>
      </c>
      <c r="I19" s="3" t="s">
        <v>63</v>
      </c>
      <c r="J19" s="3" t="s">
        <v>63</v>
      </c>
      <c r="K19" s="3">
        <v>49.549590000000002</v>
      </c>
      <c r="L19" s="3" t="s">
        <v>63</v>
      </c>
      <c r="M19" s="3" t="s">
        <v>63</v>
      </c>
      <c r="N19" s="3"/>
      <c r="O19" s="3"/>
    </row>
    <row r="20" spans="1:15" x14ac:dyDescent="0.25">
      <c r="A20" s="3" t="s">
        <v>61</v>
      </c>
      <c r="B20" s="3" t="s">
        <v>74</v>
      </c>
      <c r="C20" s="3" t="s">
        <v>63</v>
      </c>
      <c r="D20" s="3" t="s">
        <v>63</v>
      </c>
      <c r="E20" s="3">
        <v>88.629829999999998</v>
      </c>
      <c r="F20" s="3" t="s">
        <v>63</v>
      </c>
      <c r="G20" s="3" t="s">
        <v>63</v>
      </c>
      <c r="H20" s="3" t="s">
        <v>63</v>
      </c>
      <c r="I20" s="3" t="s">
        <v>63</v>
      </c>
      <c r="J20" s="3">
        <v>95.358630000000005</v>
      </c>
      <c r="K20" s="3" t="s">
        <v>63</v>
      </c>
      <c r="L20" s="3" t="s">
        <v>63</v>
      </c>
      <c r="M20" s="3" t="s">
        <v>63</v>
      </c>
      <c r="N20" s="3"/>
      <c r="O20" s="3"/>
    </row>
    <row r="21" spans="1:15" x14ac:dyDescent="0.25">
      <c r="A21" s="3" t="s">
        <v>61</v>
      </c>
      <c r="B21" s="3" t="s">
        <v>75</v>
      </c>
      <c r="C21" s="3" t="s">
        <v>63</v>
      </c>
      <c r="D21" s="3" t="s">
        <v>63</v>
      </c>
      <c r="E21" s="3" t="s">
        <v>63</v>
      </c>
      <c r="F21" s="3" t="s">
        <v>63</v>
      </c>
      <c r="G21" s="3" t="s">
        <v>63</v>
      </c>
      <c r="H21" s="3" t="s">
        <v>63</v>
      </c>
      <c r="I21" s="3">
        <v>99.616519999999994</v>
      </c>
      <c r="J21" s="3" t="s">
        <v>63</v>
      </c>
      <c r="K21" s="3" t="s">
        <v>63</v>
      </c>
      <c r="L21" s="3" t="s">
        <v>63</v>
      </c>
      <c r="M21" s="3" t="s">
        <v>63</v>
      </c>
      <c r="N21" s="3"/>
      <c r="O21" s="3"/>
    </row>
    <row r="22" spans="1:15" x14ac:dyDescent="0.25">
      <c r="A22" s="3" t="s">
        <v>77</v>
      </c>
      <c r="B22" s="3" t="s">
        <v>79</v>
      </c>
      <c r="C22" s="3">
        <v>36.681049999999999</v>
      </c>
      <c r="D22" s="3" t="s">
        <v>63</v>
      </c>
      <c r="E22" s="3" t="s">
        <v>63</v>
      </c>
      <c r="F22" s="3" t="s">
        <v>63</v>
      </c>
      <c r="G22" s="3">
        <v>40.52178</v>
      </c>
      <c r="H22" s="3" t="s">
        <v>63</v>
      </c>
      <c r="I22" s="3" t="s">
        <v>63</v>
      </c>
      <c r="J22" s="3" t="s">
        <v>63</v>
      </c>
      <c r="K22" s="3" t="s">
        <v>63</v>
      </c>
      <c r="L22" s="3" t="s">
        <v>63</v>
      </c>
      <c r="M22" s="3" t="s">
        <v>63</v>
      </c>
      <c r="N22" s="3"/>
      <c r="O22" s="3"/>
    </row>
    <row r="23" spans="1:15" x14ac:dyDescent="0.25">
      <c r="A23" s="3" t="s">
        <v>77</v>
      </c>
      <c r="B23" s="3" t="s">
        <v>233</v>
      </c>
      <c r="C23" s="3">
        <v>84.94</v>
      </c>
      <c r="D23" s="3" t="s">
        <v>63</v>
      </c>
      <c r="E23" s="3">
        <v>84.78</v>
      </c>
      <c r="F23" s="3" t="s">
        <v>63</v>
      </c>
      <c r="G23" s="3">
        <v>82.56</v>
      </c>
      <c r="H23" s="3" t="s">
        <v>63</v>
      </c>
      <c r="I23" s="3" t="s">
        <v>63</v>
      </c>
      <c r="J23" s="3" t="s">
        <v>63</v>
      </c>
      <c r="K23" s="3" t="s">
        <v>63</v>
      </c>
      <c r="L23" s="3" t="s">
        <v>63</v>
      </c>
      <c r="M23" s="3" t="s">
        <v>63</v>
      </c>
      <c r="N23" s="3"/>
      <c r="O23" s="3"/>
    </row>
    <row r="24" spans="1:15" x14ac:dyDescent="0.25">
      <c r="A24" s="3" t="s">
        <v>77</v>
      </c>
      <c r="B24" s="3" t="s">
        <v>82</v>
      </c>
      <c r="C24" s="3" t="s">
        <v>63</v>
      </c>
      <c r="D24" s="3" t="s">
        <v>63</v>
      </c>
      <c r="E24" s="3">
        <v>77.17</v>
      </c>
      <c r="F24" s="3" t="s">
        <v>63</v>
      </c>
      <c r="G24" s="3" t="s">
        <v>63</v>
      </c>
      <c r="H24" s="3" t="s">
        <v>63</v>
      </c>
      <c r="I24" s="3" t="s">
        <v>63</v>
      </c>
      <c r="J24" s="3">
        <v>86.052310000000006</v>
      </c>
      <c r="K24" s="3" t="s">
        <v>63</v>
      </c>
      <c r="L24" s="3" t="s">
        <v>63</v>
      </c>
      <c r="M24" s="3" t="s">
        <v>63</v>
      </c>
      <c r="N24" s="3"/>
      <c r="O24" s="3"/>
    </row>
    <row r="25" spans="1:15" x14ac:dyDescent="0.25">
      <c r="A25" s="3" t="s">
        <v>77</v>
      </c>
      <c r="B25" s="3" t="s">
        <v>84</v>
      </c>
      <c r="C25" s="3" t="s">
        <v>63</v>
      </c>
      <c r="D25" s="3" t="s">
        <v>63</v>
      </c>
      <c r="E25" s="3">
        <v>38.142159999999997</v>
      </c>
      <c r="F25" s="3" t="s">
        <v>63</v>
      </c>
      <c r="G25" s="3" t="s">
        <v>63</v>
      </c>
      <c r="H25" s="3" t="s">
        <v>63</v>
      </c>
      <c r="I25" s="3" t="s">
        <v>63</v>
      </c>
      <c r="J25" s="3">
        <v>52.565559999999998</v>
      </c>
      <c r="K25" s="3" t="s">
        <v>63</v>
      </c>
      <c r="L25" s="3" t="s">
        <v>63</v>
      </c>
      <c r="M25" s="3" t="s">
        <v>63</v>
      </c>
      <c r="N25" s="3"/>
      <c r="O25" s="3"/>
    </row>
    <row r="26" spans="1:15" x14ac:dyDescent="0.25">
      <c r="A26" s="3" t="s">
        <v>77</v>
      </c>
      <c r="B26" s="3" t="s">
        <v>86</v>
      </c>
      <c r="C26" s="3">
        <v>85.13</v>
      </c>
      <c r="D26" s="3" t="s">
        <v>63</v>
      </c>
      <c r="E26" s="3" t="s">
        <v>63</v>
      </c>
      <c r="F26" s="3" t="s">
        <v>63</v>
      </c>
      <c r="G26" s="3">
        <v>89.48836</v>
      </c>
      <c r="H26" s="3" t="s">
        <v>63</v>
      </c>
      <c r="I26" s="3" t="s">
        <v>63</v>
      </c>
      <c r="J26" s="3" t="s">
        <v>63</v>
      </c>
      <c r="K26" s="3">
        <v>94.865210000000005</v>
      </c>
      <c r="L26" s="3" t="s">
        <v>63</v>
      </c>
      <c r="M26" s="3" t="s">
        <v>63</v>
      </c>
      <c r="N26" s="3"/>
      <c r="O26" s="3"/>
    </row>
    <row r="27" spans="1:15" x14ac:dyDescent="0.25">
      <c r="A27" s="3" t="s">
        <v>77</v>
      </c>
      <c r="B27" s="3" t="s">
        <v>87</v>
      </c>
      <c r="C27" s="3" t="s">
        <v>63</v>
      </c>
      <c r="D27" s="3" t="s">
        <v>63</v>
      </c>
      <c r="E27" s="3" t="s">
        <v>63</v>
      </c>
      <c r="F27" s="3" t="s">
        <v>63</v>
      </c>
      <c r="G27" s="3" t="s">
        <v>63</v>
      </c>
      <c r="H27" s="3" t="s">
        <v>63</v>
      </c>
      <c r="I27" s="3">
        <v>43.806980000000003</v>
      </c>
      <c r="J27" s="3" t="s">
        <v>63</v>
      </c>
      <c r="K27" s="3" t="s">
        <v>63</v>
      </c>
      <c r="L27" s="3" t="s">
        <v>63</v>
      </c>
      <c r="M27" s="3" t="s">
        <v>63</v>
      </c>
      <c r="N27" s="3"/>
      <c r="O27" s="3"/>
    </row>
    <row r="28" spans="1:15" x14ac:dyDescent="0.25">
      <c r="A28" s="3" t="s">
        <v>77</v>
      </c>
      <c r="B28" s="3" t="s">
        <v>252</v>
      </c>
      <c r="C28" s="3" t="s">
        <v>63</v>
      </c>
      <c r="D28" s="3" t="s">
        <v>63</v>
      </c>
      <c r="E28" s="3" t="s">
        <v>63</v>
      </c>
      <c r="F28" s="3">
        <v>71.27</v>
      </c>
      <c r="G28" s="3" t="s">
        <v>63</v>
      </c>
      <c r="H28" s="3" t="s">
        <v>63</v>
      </c>
      <c r="I28" s="3" t="s">
        <v>63</v>
      </c>
      <c r="J28" s="3" t="s">
        <v>63</v>
      </c>
      <c r="K28" s="3">
        <v>80.971490000000003</v>
      </c>
      <c r="L28" s="3" t="s">
        <v>63</v>
      </c>
      <c r="M28" s="3" t="s">
        <v>63</v>
      </c>
      <c r="N28" s="3"/>
      <c r="O28" s="3"/>
    </row>
    <row r="29" spans="1:15" x14ac:dyDescent="0.25">
      <c r="A29" s="3" t="s">
        <v>77</v>
      </c>
      <c r="B29" s="3" t="s">
        <v>89</v>
      </c>
      <c r="C29" s="3" t="s">
        <v>63</v>
      </c>
      <c r="D29" s="3" t="s">
        <v>63</v>
      </c>
      <c r="E29" s="3" t="s">
        <v>63</v>
      </c>
      <c r="F29" s="3">
        <v>86.3279</v>
      </c>
      <c r="G29" s="3" t="s">
        <v>63</v>
      </c>
      <c r="H29" s="3" t="s">
        <v>63</v>
      </c>
      <c r="I29" s="3">
        <v>83.03407</v>
      </c>
      <c r="J29" s="3" t="s">
        <v>63</v>
      </c>
      <c r="K29" s="3" t="s">
        <v>63</v>
      </c>
      <c r="L29" s="3" t="s">
        <v>63</v>
      </c>
      <c r="M29" s="3" t="s">
        <v>63</v>
      </c>
      <c r="N29" s="3"/>
      <c r="O29" s="3"/>
    </row>
    <row r="30" spans="1:15" x14ac:dyDescent="0.25">
      <c r="A30" s="3" t="s">
        <v>77</v>
      </c>
      <c r="B30" s="3" t="s">
        <v>90</v>
      </c>
      <c r="C30" s="3" t="s">
        <v>63</v>
      </c>
      <c r="D30" s="3" t="s">
        <v>63</v>
      </c>
      <c r="E30" s="3" t="s">
        <v>63</v>
      </c>
      <c r="F30" s="3" t="s">
        <v>63</v>
      </c>
      <c r="G30" s="3" t="s">
        <v>63</v>
      </c>
      <c r="H30" s="3" t="s">
        <v>63</v>
      </c>
      <c r="I30" s="3">
        <v>66.041470000000004</v>
      </c>
      <c r="J30" s="3" t="s">
        <v>63</v>
      </c>
      <c r="K30" s="3" t="s">
        <v>63</v>
      </c>
      <c r="L30" s="3" t="s">
        <v>63</v>
      </c>
      <c r="M30" s="3" t="s">
        <v>63</v>
      </c>
      <c r="N30" s="3"/>
      <c r="O30" s="3"/>
    </row>
    <row r="31" spans="1:15" x14ac:dyDescent="0.25">
      <c r="A31" s="3" t="s">
        <v>77</v>
      </c>
      <c r="B31" s="3" t="s">
        <v>91</v>
      </c>
      <c r="C31" s="3" t="s">
        <v>63</v>
      </c>
      <c r="D31" s="3">
        <v>80.542509999999993</v>
      </c>
      <c r="E31" s="3" t="s">
        <v>63</v>
      </c>
      <c r="F31" s="3" t="s">
        <v>63</v>
      </c>
      <c r="G31" s="3">
        <v>83.434169999999995</v>
      </c>
      <c r="H31" s="3" t="s">
        <v>63</v>
      </c>
      <c r="I31" s="3" t="s">
        <v>63</v>
      </c>
      <c r="J31" s="3" t="s">
        <v>63</v>
      </c>
      <c r="K31" s="3" t="s">
        <v>63</v>
      </c>
      <c r="L31" s="3" t="s">
        <v>63</v>
      </c>
      <c r="M31" s="3" t="s">
        <v>63</v>
      </c>
      <c r="N31" s="3"/>
      <c r="O31" s="3"/>
    </row>
    <row r="32" spans="1:15" x14ac:dyDescent="0.25">
      <c r="A32" s="3" t="s">
        <v>92</v>
      </c>
      <c r="B32" s="3" t="s">
        <v>93</v>
      </c>
      <c r="C32" s="3" t="s">
        <v>63</v>
      </c>
      <c r="D32" s="3" t="s">
        <v>63</v>
      </c>
      <c r="E32" s="3" t="s">
        <v>63</v>
      </c>
      <c r="F32" s="3" t="s">
        <v>63</v>
      </c>
      <c r="G32" s="3" t="s">
        <v>63</v>
      </c>
      <c r="H32" s="3" t="s">
        <v>63</v>
      </c>
      <c r="I32" s="3" t="s">
        <v>63</v>
      </c>
      <c r="J32" s="3">
        <v>93.655410000000003</v>
      </c>
      <c r="K32" s="3" t="s">
        <v>63</v>
      </c>
      <c r="L32" s="3" t="s">
        <v>63</v>
      </c>
      <c r="M32" s="3" t="s">
        <v>63</v>
      </c>
      <c r="N32" s="3"/>
      <c r="O32" s="3"/>
    </row>
    <row r="33" spans="1:15" x14ac:dyDescent="0.25">
      <c r="A33" s="3" t="s">
        <v>92</v>
      </c>
      <c r="B33" s="3" t="s">
        <v>95</v>
      </c>
      <c r="C33" s="3" t="s">
        <v>63</v>
      </c>
      <c r="D33" s="3">
        <v>99.19</v>
      </c>
      <c r="E33" s="3" t="s">
        <v>63</v>
      </c>
      <c r="F33" s="3">
        <v>99.23</v>
      </c>
      <c r="G33" s="3">
        <v>98.7</v>
      </c>
      <c r="H33" s="3" t="s">
        <v>63</v>
      </c>
      <c r="I33" s="3" t="s">
        <v>63</v>
      </c>
      <c r="J33" s="3" t="s">
        <v>63</v>
      </c>
      <c r="K33" s="3" t="s">
        <v>63</v>
      </c>
      <c r="L33" s="3" t="s">
        <v>63</v>
      </c>
      <c r="M33" s="3" t="s">
        <v>63</v>
      </c>
      <c r="N33" s="3"/>
      <c r="O33" s="3"/>
    </row>
    <row r="34" spans="1:15" x14ac:dyDescent="0.25">
      <c r="A34" s="3" t="s">
        <v>92</v>
      </c>
      <c r="B34" s="3" t="s">
        <v>96</v>
      </c>
      <c r="C34" s="3" t="s">
        <v>63</v>
      </c>
      <c r="D34" s="3" t="s">
        <v>63</v>
      </c>
      <c r="E34" s="3">
        <v>99.93871</v>
      </c>
      <c r="F34" s="3" t="s">
        <v>63</v>
      </c>
      <c r="G34" s="3" t="s">
        <v>63</v>
      </c>
      <c r="H34" s="3" t="s">
        <v>63</v>
      </c>
      <c r="I34" s="3" t="s">
        <v>63</v>
      </c>
      <c r="J34" s="3" t="s">
        <v>63</v>
      </c>
      <c r="K34" s="3" t="s">
        <v>63</v>
      </c>
      <c r="L34" s="3" t="s">
        <v>63</v>
      </c>
      <c r="M34" s="3" t="s">
        <v>63</v>
      </c>
      <c r="N34" s="3"/>
      <c r="O34" s="3"/>
    </row>
    <row r="35" spans="1:15" x14ac:dyDescent="0.25">
      <c r="A35" s="3" t="s">
        <v>92</v>
      </c>
      <c r="B35" s="3" t="s">
        <v>97</v>
      </c>
      <c r="C35" s="3" t="s">
        <v>63</v>
      </c>
      <c r="D35" s="3">
        <v>88.8</v>
      </c>
      <c r="E35" s="3" t="s">
        <v>63</v>
      </c>
      <c r="F35" s="3">
        <v>88.1</v>
      </c>
      <c r="G35" s="3">
        <v>92.31</v>
      </c>
      <c r="H35" s="3" t="s">
        <v>63</v>
      </c>
      <c r="I35" s="3" t="s">
        <v>63</v>
      </c>
      <c r="J35" s="3" t="s">
        <v>63</v>
      </c>
      <c r="K35" s="3" t="s">
        <v>63</v>
      </c>
      <c r="L35" s="3" t="s">
        <v>63</v>
      </c>
      <c r="M35" s="3" t="s">
        <v>63</v>
      </c>
      <c r="N35" s="3"/>
      <c r="O35" s="3"/>
    </row>
    <row r="36" spans="1:15" x14ac:dyDescent="0.25">
      <c r="A36" s="3" t="s">
        <v>92</v>
      </c>
      <c r="B36" s="3" t="s">
        <v>254</v>
      </c>
      <c r="C36" s="3" t="s">
        <v>63</v>
      </c>
      <c r="D36" s="3" t="s">
        <v>63</v>
      </c>
      <c r="E36" s="3">
        <v>96.844549999999998</v>
      </c>
      <c r="F36" s="3" t="s">
        <v>63</v>
      </c>
      <c r="G36" s="3" t="s">
        <v>63</v>
      </c>
      <c r="H36" s="3" t="s">
        <v>63</v>
      </c>
      <c r="I36" s="3" t="s">
        <v>63</v>
      </c>
      <c r="J36" s="3" t="s">
        <v>63</v>
      </c>
      <c r="K36" s="3" t="s">
        <v>63</v>
      </c>
      <c r="L36" s="3" t="s">
        <v>63</v>
      </c>
      <c r="M36" s="3" t="s">
        <v>63</v>
      </c>
      <c r="N36" s="3"/>
      <c r="O36" s="3"/>
    </row>
    <row r="37" spans="1:15" x14ac:dyDescent="0.25">
      <c r="A37" s="3" t="s">
        <v>92</v>
      </c>
      <c r="B37" s="3" t="s">
        <v>99</v>
      </c>
      <c r="C37" s="3" t="s">
        <v>63</v>
      </c>
      <c r="D37" s="3">
        <v>92.44</v>
      </c>
      <c r="E37" s="3" t="s">
        <v>63</v>
      </c>
      <c r="F37" s="3">
        <v>95.12</v>
      </c>
      <c r="G37" s="3">
        <v>92.53</v>
      </c>
      <c r="H37" s="3" t="s">
        <v>63</v>
      </c>
      <c r="I37" s="3" t="s">
        <v>63</v>
      </c>
      <c r="J37" s="3" t="s">
        <v>63</v>
      </c>
      <c r="K37" s="3" t="s">
        <v>63</v>
      </c>
      <c r="L37" s="3" t="s">
        <v>63</v>
      </c>
      <c r="M37" s="3" t="s">
        <v>63</v>
      </c>
      <c r="N37" s="3"/>
      <c r="O37" s="3"/>
    </row>
    <row r="38" spans="1:15" x14ac:dyDescent="0.25">
      <c r="A38" s="3" t="s">
        <v>92</v>
      </c>
      <c r="B38" s="3" t="s">
        <v>100</v>
      </c>
      <c r="C38" s="3">
        <v>99.51</v>
      </c>
      <c r="D38" s="3" t="s">
        <v>63</v>
      </c>
      <c r="E38" s="3" t="s">
        <v>63</v>
      </c>
      <c r="F38" s="3" t="s">
        <v>63</v>
      </c>
      <c r="G38" s="3" t="s">
        <v>63</v>
      </c>
      <c r="H38" s="3" t="s">
        <v>63</v>
      </c>
      <c r="I38" s="3" t="s">
        <v>63</v>
      </c>
      <c r="J38" s="3" t="s">
        <v>63</v>
      </c>
      <c r="K38" s="3" t="s">
        <v>63</v>
      </c>
      <c r="L38" s="3" t="s">
        <v>63</v>
      </c>
      <c r="M38" s="3" t="s">
        <v>63</v>
      </c>
      <c r="N38" s="3"/>
      <c r="O38" s="3"/>
    </row>
    <row r="39" spans="1:15" x14ac:dyDescent="0.25">
      <c r="A39" s="3" t="s">
        <v>92</v>
      </c>
      <c r="B39" s="3" t="s">
        <v>101</v>
      </c>
      <c r="C39" s="3" t="s">
        <v>63</v>
      </c>
      <c r="D39" s="3">
        <v>98.07</v>
      </c>
      <c r="E39" s="3" t="s">
        <v>63</v>
      </c>
      <c r="F39" s="3">
        <v>99.4</v>
      </c>
      <c r="G39" s="3">
        <v>98.58</v>
      </c>
      <c r="H39" s="3" t="s">
        <v>63</v>
      </c>
      <c r="I39" s="3" t="s">
        <v>63</v>
      </c>
      <c r="J39" s="3" t="s">
        <v>63</v>
      </c>
      <c r="K39" s="3" t="s">
        <v>63</v>
      </c>
      <c r="L39" s="3" t="s">
        <v>63</v>
      </c>
      <c r="M39" s="3" t="s">
        <v>63</v>
      </c>
      <c r="N39" s="3"/>
      <c r="O39" s="3"/>
    </row>
    <row r="40" spans="1:15" x14ac:dyDescent="0.25">
      <c r="A40" s="3" t="s">
        <v>92</v>
      </c>
      <c r="B40" s="3" t="s">
        <v>102</v>
      </c>
      <c r="C40" s="3" t="s">
        <v>63</v>
      </c>
      <c r="D40" s="3">
        <v>99.37</v>
      </c>
      <c r="E40" s="3" t="s">
        <v>63</v>
      </c>
      <c r="F40" s="3">
        <v>99.37</v>
      </c>
      <c r="G40" s="3">
        <v>99.33</v>
      </c>
      <c r="H40" s="3" t="s">
        <v>63</v>
      </c>
      <c r="I40" s="3" t="s">
        <v>63</v>
      </c>
      <c r="J40" s="3" t="s">
        <v>63</v>
      </c>
      <c r="K40" s="3" t="s">
        <v>63</v>
      </c>
      <c r="L40" s="3" t="s">
        <v>63</v>
      </c>
      <c r="M40" s="3" t="s">
        <v>63</v>
      </c>
      <c r="N40" s="3"/>
      <c r="O40" s="3"/>
    </row>
    <row r="41" spans="1:15" x14ac:dyDescent="0.25">
      <c r="A41" s="3" t="s">
        <v>92</v>
      </c>
      <c r="B41" s="3" t="s">
        <v>103</v>
      </c>
      <c r="C41" s="3" t="s">
        <v>63</v>
      </c>
      <c r="D41" s="3">
        <v>99.75</v>
      </c>
      <c r="E41" s="3" t="s">
        <v>63</v>
      </c>
      <c r="F41" s="3">
        <v>100</v>
      </c>
      <c r="G41" s="3">
        <v>99</v>
      </c>
      <c r="H41" s="3" t="s">
        <v>63</v>
      </c>
      <c r="I41" s="3" t="s">
        <v>63</v>
      </c>
      <c r="J41" s="3" t="s">
        <v>63</v>
      </c>
      <c r="K41" s="3" t="s">
        <v>63</v>
      </c>
      <c r="L41" s="3" t="s">
        <v>63</v>
      </c>
      <c r="M41" s="3" t="s">
        <v>63</v>
      </c>
      <c r="N41" s="3"/>
      <c r="O41" s="3"/>
    </row>
    <row r="42" spans="1:15" x14ac:dyDescent="0.25">
      <c r="A42" s="3" t="s">
        <v>92</v>
      </c>
      <c r="B42" s="3" t="s">
        <v>104</v>
      </c>
      <c r="C42" s="3" t="s">
        <v>63</v>
      </c>
      <c r="D42" s="3">
        <v>96.27</v>
      </c>
      <c r="E42" s="3" t="s">
        <v>63</v>
      </c>
      <c r="F42" s="3">
        <v>97.34</v>
      </c>
      <c r="G42" s="3">
        <v>97.74</v>
      </c>
      <c r="H42" s="3" t="s">
        <v>63</v>
      </c>
      <c r="I42" s="3" t="s">
        <v>63</v>
      </c>
      <c r="J42" s="3" t="s">
        <v>63</v>
      </c>
      <c r="K42" s="3" t="s">
        <v>63</v>
      </c>
      <c r="L42" s="3" t="s">
        <v>63</v>
      </c>
      <c r="M42" s="3" t="s">
        <v>63</v>
      </c>
      <c r="N42" s="3"/>
      <c r="O42" s="3"/>
    </row>
    <row r="43" spans="1:15" x14ac:dyDescent="0.25">
      <c r="A43" s="3" t="s">
        <v>92</v>
      </c>
      <c r="B43" s="3" t="s">
        <v>105</v>
      </c>
      <c r="C43" s="3" t="s">
        <v>63</v>
      </c>
      <c r="D43" s="3">
        <v>100</v>
      </c>
      <c r="E43" s="3" t="s">
        <v>63</v>
      </c>
      <c r="F43" s="3">
        <v>100</v>
      </c>
      <c r="G43" s="3">
        <v>100</v>
      </c>
      <c r="H43" s="3" t="s">
        <v>63</v>
      </c>
      <c r="I43" s="3" t="s">
        <v>63</v>
      </c>
      <c r="J43" s="3" t="s">
        <v>63</v>
      </c>
      <c r="K43" s="3" t="s">
        <v>63</v>
      </c>
      <c r="L43" s="3" t="s">
        <v>63</v>
      </c>
      <c r="M43" s="3" t="s">
        <v>63</v>
      </c>
      <c r="N43" s="3"/>
      <c r="O43" s="3"/>
    </row>
    <row r="44" spans="1:15" x14ac:dyDescent="0.25">
      <c r="A44" s="3" t="s">
        <v>92</v>
      </c>
      <c r="B44" s="3" t="s">
        <v>107</v>
      </c>
      <c r="C44" s="3" t="s">
        <v>63</v>
      </c>
      <c r="D44" s="3">
        <v>96.2</v>
      </c>
      <c r="E44" s="3" t="s">
        <v>63</v>
      </c>
      <c r="F44" s="3">
        <v>93.36</v>
      </c>
      <c r="G44" s="3">
        <v>92.35</v>
      </c>
      <c r="H44" s="3" t="s">
        <v>63</v>
      </c>
      <c r="I44" s="3" t="s">
        <v>63</v>
      </c>
      <c r="J44" s="3" t="s">
        <v>63</v>
      </c>
      <c r="K44" s="3" t="s">
        <v>63</v>
      </c>
      <c r="L44" s="3" t="s">
        <v>63</v>
      </c>
      <c r="M44" s="3" t="s">
        <v>63</v>
      </c>
      <c r="N44" s="3"/>
      <c r="O44" s="3"/>
    </row>
    <row r="45" spans="1:15" x14ac:dyDescent="0.25">
      <c r="A45" s="3" t="s">
        <v>92</v>
      </c>
      <c r="B45" s="3" t="s">
        <v>255</v>
      </c>
      <c r="C45" s="3" t="s">
        <v>63</v>
      </c>
      <c r="D45" s="3">
        <v>98.79</v>
      </c>
      <c r="E45" s="3" t="s">
        <v>63</v>
      </c>
      <c r="F45" s="3">
        <v>98.6</v>
      </c>
      <c r="G45" s="3">
        <v>99.24</v>
      </c>
      <c r="H45" s="3" t="s">
        <v>63</v>
      </c>
      <c r="I45" s="3" t="s">
        <v>63</v>
      </c>
      <c r="J45" s="3" t="s">
        <v>63</v>
      </c>
      <c r="K45" s="3" t="s">
        <v>63</v>
      </c>
      <c r="L45" s="3" t="s">
        <v>63</v>
      </c>
      <c r="M45" s="3" t="s">
        <v>63</v>
      </c>
      <c r="N45" s="3"/>
      <c r="O45" s="3"/>
    </row>
    <row r="46" spans="1:15" x14ac:dyDescent="0.25">
      <c r="A46" s="3" t="s">
        <v>92</v>
      </c>
      <c r="B46" s="3" t="s">
        <v>109</v>
      </c>
      <c r="C46" s="3" t="s">
        <v>63</v>
      </c>
      <c r="D46" s="3">
        <v>96.29</v>
      </c>
      <c r="E46" s="3" t="s">
        <v>63</v>
      </c>
      <c r="F46" s="3">
        <v>97.24</v>
      </c>
      <c r="G46" s="3">
        <v>98.52</v>
      </c>
      <c r="H46" s="3" t="s">
        <v>63</v>
      </c>
      <c r="I46" s="3" t="s">
        <v>63</v>
      </c>
      <c r="J46" s="3" t="s">
        <v>63</v>
      </c>
      <c r="K46" s="3" t="s">
        <v>63</v>
      </c>
      <c r="L46" s="3" t="s">
        <v>63</v>
      </c>
      <c r="M46" s="3" t="s">
        <v>63</v>
      </c>
      <c r="N46" s="3"/>
      <c r="O46" s="3"/>
    </row>
    <row r="47" spans="1:15" x14ac:dyDescent="0.25">
      <c r="A47" s="3" t="s">
        <v>92</v>
      </c>
      <c r="B47" s="3" t="s">
        <v>110</v>
      </c>
      <c r="C47" s="3" t="s">
        <v>63</v>
      </c>
      <c r="D47" s="3">
        <v>99.42</v>
      </c>
      <c r="E47" s="3" t="s">
        <v>63</v>
      </c>
      <c r="F47" s="3">
        <v>99.81</v>
      </c>
      <c r="G47" s="3">
        <v>100</v>
      </c>
      <c r="H47" s="3" t="s">
        <v>63</v>
      </c>
      <c r="I47" s="3" t="s">
        <v>63</v>
      </c>
      <c r="J47" s="3" t="s">
        <v>63</v>
      </c>
      <c r="K47" s="3" t="s">
        <v>63</v>
      </c>
      <c r="L47" s="3" t="s">
        <v>63</v>
      </c>
      <c r="M47" s="3" t="s">
        <v>63</v>
      </c>
      <c r="N47" s="3"/>
      <c r="O47" s="3"/>
    </row>
    <row r="48" spans="1:15" x14ac:dyDescent="0.25">
      <c r="A48" s="3" t="s">
        <v>92</v>
      </c>
      <c r="B48" s="3" t="s">
        <v>111</v>
      </c>
      <c r="C48" s="3" t="s">
        <v>63</v>
      </c>
      <c r="D48" s="3">
        <v>94.04</v>
      </c>
      <c r="E48" s="3" t="s">
        <v>63</v>
      </c>
      <c r="F48" s="3">
        <v>93.83</v>
      </c>
      <c r="G48" s="3">
        <v>96.62</v>
      </c>
      <c r="H48" s="3" t="s">
        <v>63</v>
      </c>
      <c r="I48" s="3" t="s">
        <v>63</v>
      </c>
      <c r="J48" s="3" t="s">
        <v>63</v>
      </c>
      <c r="K48" s="3" t="s">
        <v>63</v>
      </c>
      <c r="L48" s="3" t="s">
        <v>63</v>
      </c>
      <c r="M48" s="3" t="s">
        <v>63</v>
      </c>
      <c r="N48" s="3"/>
      <c r="O48" s="3"/>
    </row>
    <row r="49" spans="1:15" x14ac:dyDescent="0.25">
      <c r="A49" s="3" t="s">
        <v>92</v>
      </c>
      <c r="B49" s="3" t="s">
        <v>112</v>
      </c>
      <c r="C49" s="3" t="s">
        <v>63</v>
      </c>
      <c r="D49" s="3">
        <v>99.1</v>
      </c>
      <c r="E49" s="3" t="s">
        <v>63</v>
      </c>
      <c r="F49" s="3">
        <v>98.09</v>
      </c>
      <c r="G49" s="3">
        <v>98.97</v>
      </c>
      <c r="H49" s="3" t="s">
        <v>63</v>
      </c>
      <c r="I49" s="3" t="s">
        <v>63</v>
      </c>
      <c r="J49" s="3" t="s">
        <v>63</v>
      </c>
      <c r="K49" s="3" t="s">
        <v>63</v>
      </c>
      <c r="L49" s="3" t="s">
        <v>63</v>
      </c>
      <c r="M49" s="3" t="s">
        <v>63</v>
      </c>
      <c r="N49" s="3"/>
      <c r="O49" s="3"/>
    </row>
    <row r="50" spans="1:15" x14ac:dyDescent="0.25">
      <c r="A50" s="3" t="s">
        <v>92</v>
      </c>
      <c r="B50" s="3" t="s">
        <v>113</v>
      </c>
      <c r="C50" s="3" t="s">
        <v>63</v>
      </c>
      <c r="D50" s="3">
        <v>96.49</v>
      </c>
      <c r="E50" s="3" t="s">
        <v>63</v>
      </c>
      <c r="F50" s="3">
        <v>98.2</v>
      </c>
      <c r="G50" s="3">
        <v>98.77</v>
      </c>
      <c r="H50" s="3" t="s">
        <v>63</v>
      </c>
      <c r="I50" s="3" t="s">
        <v>63</v>
      </c>
      <c r="J50" s="3" t="s">
        <v>63</v>
      </c>
      <c r="K50" s="3" t="s">
        <v>63</v>
      </c>
      <c r="L50" s="3" t="s">
        <v>63</v>
      </c>
      <c r="M50" s="3" t="s">
        <v>63</v>
      </c>
      <c r="N50" s="3"/>
      <c r="O50" s="3"/>
    </row>
    <row r="51" spans="1:15" x14ac:dyDescent="0.25">
      <c r="A51" s="3" t="s">
        <v>92</v>
      </c>
      <c r="B51" s="3" t="s">
        <v>114</v>
      </c>
      <c r="C51" s="3" t="s">
        <v>63</v>
      </c>
      <c r="D51" s="3">
        <v>98.23</v>
      </c>
      <c r="E51" s="3" t="s">
        <v>63</v>
      </c>
      <c r="F51" s="3">
        <v>98.49</v>
      </c>
      <c r="G51" s="3">
        <v>98.4</v>
      </c>
      <c r="H51" s="3" t="s">
        <v>63</v>
      </c>
      <c r="I51" s="3" t="s">
        <v>63</v>
      </c>
      <c r="J51" s="3" t="s">
        <v>63</v>
      </c>
      <c r="K51" s="3" t="s">
        <v>63</v>
      </c>
      <c r="L51" s="3" t="s">
        <v>63</v>
      </c>
      <c r="M51" s="3" t="s">
        <v>63</v>
      </c>
      <c r="N51" s="3"/>
      <c r="O51" s="3"/>
    </row>
    <row r="52" spans="1:15" x14ac:dyDescent="0.25">
      <c r="A52" s="3" t="s">
        <v>92</v>
      </c>
      <c r="B52" s="3" t="s">
        <v>115</v>
      </c>
      <c r="C52" s="3" t="s">
        <v>63</v>
      </c>
      <c r="D52" s="3">
        <v>90.97</v>
      </c>
      <c r="E52" s="3" t="s">
        <v>63</v>
      </c>
      <c r="F52" s="3">
        <v>90.86</v>
      </c>
      <c r="G52" s="3">
        <v>90.46</v>
      </c>
      <c r="H52" s="3" t="s">
        <v>63</v>
      </c>
      <c r="I52" s="3" t="s">
        <v>63</v>
      </c>
      <c r="J52" s="3" t="s">
        <v>63</v>
      </c>
      <c r="K52" s="3" t="s">
        <v>63</v>
      </c>
      <c r="L52" s="3" t="s">
        <v>63</v>
      </c>
      <c r="M52" s="3" t="s">
        <v>63</v>
      </c>
      <c r="N52" s="3"/>
      <c r="O52" s="3"/>
    </row>
    <row r="53" spans="1:15" x14ac:dyDescent="0.25">
      <c r="A53" s="3" t="s">
        <v>92</v>
      </c>
      <c r="B53" s="3" t="s">
        <v>116</v>
      </c>
      <c r="C53" s="3" t="s">
        <v>63</v>
      </c>
      <c r="D53" s="3">
        <v>99.93</v>
      </c>
      <c r="E53" s="3" t="s">
        <v>63</v>
      </c>
      <c r="F53" s="3">
        <v>99.8</v>
      </c>
      <c r="G53" s="3">
        <v>99.25</v>
      </c>
      <c r="H53" s="3" t="s">
        <v>63</v>
      </c>
      <c r="I53" s="3" t="s">
        <v>63</v>
      </c>
      <c r="J53" s="3" t="s">
        <v>63</v>
      </c>
      <c r="K53" s="3" t="s">
        <v>63</v>
      </c>
      <c r="L53" s="3" t="s">
        <v>63</v>
      </c>
      <c r="M53" s="3" t="s">
        <v>63</v>
      </c>
      <c r="N53" s="3"/>
      <c r="O53" s="3"/>
    </row>
    <row r="54" spans="1:15" x14ac:dyDescent="0.25">
      <c r="A54" s="3" t="s">
        <v>92</v>
      </c>
      <c r="B54" s="3" t="s">
        <v>257</v>
      </c>
      <c r="C54" s="3" t="s">
        <v>63</v>
      </c>
      <c r="D54" s="3" t="s">
        <v>63</v>
      </c>
      <c r="E54" s="3" t="s">
        <v>63</v>
      </c>
      <c r="F54" s="3">
        <v>98.947630000000004</v>
      </c>
      <c r="G54" s="3" t="s">
        <v>63</v>
      </c>
      <c r="H54" s="3" t="s">
        <v>63</v>
      </c>
      <c r="I54" s="3" t="s">
        <v>63</v>
      </c>
      <c r="J54" s="3" t="s">
        <v>63</v>
      </c>
      <c r="K54" s="3">
        <v>94.674019999999999</v>
      </c>
      <c r="L54" s="3" t="s">
        <v>63</v>
      </c>
      <c r="M54" s="3" t="s">
        <v>63</v>
      </c>
      <c r="N54" s="3"/>
      <c r="O54" s="3"/>
    </row>
    <row r="55" spans="1:15" x14ac:dyDescent="0.25">
      <c r="A55" s="3" t="s">
        <v>92</v>
      </c>
      <c r="B55" s="3" t="s">
        <v>118</v>
      </c>
      <c r="C55" s="3" t="s">
        <v>63</v>
      </c>
      <c r="D55" s="3">
        <v>94.97</v>
      </c>
      <c r="E55" s="3" t="s">
        <v>63</v>
      </c>
      <c r="F55" s="3">
        <v>95.22</v>
      </c>
      <c r="G55" s="3">
        <v>94.12</v>
      </c>
      <c r="H55" s="3" t="s">
        <v>63</v>
      </c>
      <c r="I55" s="3" t="s">
        <v>63</v>
      </c>
      <c r="J55" s="3" t="s">
        <v>63</v>
      </c>
      <c r="K55" s="3" t="s">
        <v>63</v>
      </c>
      <c r="L55" s="3" t="s">
        <v>63</v>
      </c>
      <c r="M55" s="3" t="s">
        <v>63</v>
      </c>
      <c r="N55" s="3"/>
      <c r="O55" s="3"/>
    </row>
    <row r="56" spans="1:15" x14ac:dyDescent="0.25">
      <c r="A56" s="3" t="s">
        <v>92</v>
      </c>
      <c r="B56" s="3" t="s">
        <v>258</v>
      </c>
      <c r="C56" s="3" t="s">
        <v>63</v>
      </c>
      <c r="D56" s="3">
        <v>97.558490000000006</v>
      </c>
      <c r="E56" s="3" t="s">
        <v>63</v>
      </c>
      <c r="F56" s="3" t="s">
        <v>63</v>
      </c>
      <c r="G56" s="3" t="s">
        <v>63</v>
      </c>
      <c r="H56" s="3" t="s">
        <v>63</v>
      </c>
      <c r="I56" s="3" t="s">
        <v>63</v>
      </c>
      <c r="J56" s="3" t="s">
        <v>63</v>
      </c>
      <c r="K56" s="3" t="s">
        <v>63</v>
      </c>
      <c r="L56" s="3" t="s">
        <v>63</v>
      </c>
      <c r="M56" s="3" t="s">
        <v>63</v>
      </c>
      <c r="N56" s="3"/>
      <c r="O56" s="3"/>
    </row>
    <row r="57" spans="1:15" x14ac:dyDescent="0.25">
      <c r="A57" s="3" t="s">
        <v>92</v>
      </c>
      <c r="B57" s="3" t="s">
        <v>119</v>
      </c>
      <c r="C57" s="3" t="s">
        <v>63</v>
      </c>
      <c r="D57" s="3">
        <v>100</v>
      </c>
      <c r="E57" s="3" t="s">
        <v>63</v>
      </c>
      <c r="F57" s="3">
        <v>100</v>
      </c>
      <c r="G57" s="3">
        <v>99.42</v>
      </c>
      <c r="H57" s="3" t="s">
        <v>63</v>
      </c>
      <c r="I57" s="3" t="s">
        <v>63</v>
      </c>
      <c r="J57" s="3" t="s">
        <v>63</v>
      </c>
      <c r="K57" s="3" t="s">
        <v>63</v>
      </c>
      <c r="L57" s="3" t="s">
        <v>63</v>
      </c>
      <c r="M57" s="3" t="s">
        <v>63</v>
      </c>
      <c r="N57" s="3"/>
      <c r="O57" s="3"/>
    </row>
    <row r="58" spans="1:15" x14ac:dyDescent="0.25">
      <c r="A58" s="3" t="s">
        <v>92</v>
      </c>
      <c r="B58" s="3" t="s">
        <v>120</v>
      </c>
      <c r="C58" s="3" t="s">
        <v>63</v>
      </c>
      <c r="D58" s="3">
        <v>97.48</v>
      </c>
      <c r="E58" s="3" t="s">
        <v>63</v>
      </c>
      <c r="F58" s="3">
        <v>98.33</v>
      </c>
      <c r="G58" s="3">
        <v>97.61</v>
      </c>
      <c r="H58" s="3" t="s">
        <v>63</v>
      </c>
      <c r="I58" s="3" t="s">
        <v>63</v>
      </c>
      <c r="J58" s="3" t="s">
        <v>63</v>
      </c>
      <c r="K58" s="3" t="s">
        <v>63</v>
      </c>
      <c r="L58" s="3" t="s">
        <v>63</v>
      </c>
      <c r="M58" s="3" t="s">
        <v>63</v>
      </c>
      <c r="N58" s="3"/>
      <c r="O58" s="3"/>
    </row>
    <row r="59" spans="1:15" x14ac:dyDescent="0.25">
      <c r="A59" s="3" t="s">
        <v>92</v>
      </c>
      <c r="B59" s="3" t="s">
        <v>121</v>
      </c>
      <c r="C59" s="3" t="s">
        <v>63</v>
      </c>
      <c r="D59" s="3">
        <v>89.98</v>
      </c>
      <c r="E59" s="3" t="s">
        <v>63</v>
      </c>
      <c r="F59" s="3">
        <v>89.67</v>
      </c>
      <c r="G59" s="3">
        <v>93.93</v>
      </c>
      <c r="H59" s="3" t="s">
        <v>63</v>
      </c>
      <c r="I59" s="3" t="s">
        <v>63</v>
      </c>
      <c r="J59" s="3" t="s">
        <v>63</v>
      </c>
      <c r="K59" s="3" t="s">
        <v>63</v>
      </c>
      <c r="L59" s="3" t="s">
        <v>63</v>
      </c>
      <c r="M59" s="3" t="s">
        <v>63</v>
      </c>
      <c r="N59" s="3"/>
      <c r="O59" s="3"/>
    </row>
    <row r="60" spans="1:15" x14ac:dyDescent="0.25">
      <c r="A60" s="3" t="s">
        <v>92</v>
      </c>
      <c r="B60" s="3" t="s">
        <v>122</v>
      </c>
      <c r="C60" s="3" t="s">
        <v>63</v>
      </c>
      <c r="D60" s="3" t="s">
        <v>63</v>
      </c>
      <c r="E60" s="3">
        <v>96.517579999999995</v>
      </c>
      <c r="F60" s="3" t="s">
        <v>63</v>
      </c>
      <c r="G60" s="3" t="s">
        <v>63</v>
      </c>
      <c r="H60" s="3" t="s">
        <v>63</v>
      </c>
      <c r="I60" s="3" t="s">
        <v>63</v>
      </c>
      <c r="J60" s="3" t="s">
        <v>63</v>
      </c>
      <c r="K60" s="3" t="s">
        <v>63</v>
      </c>
      <c r="L60" s="3" t="s">
        <v>63</v>
      </c>
      <c r="M60" s="3" t="s">
        <v>63</v>
      </c>
      <c r="N60" s="3"/>
      <c r="O60" s="3"/>
    </row>
    <row r="61" spans="1:15" x14ac:dyDescent="0.25">
      <c r="A61" s="3" t="s">
        <v>92</v>
      </c>
      <c r="B61" s="3" t="s">
        <v>123</v>
      </c>
      <c r="C61" s="3" t="s">
        <v>63</v>
      </c>
      <c r="D61" s="3">
        <v>98.42</v>
      </c>
      <c r="E61" s="3" t="s">
        <v>63</v>
      </c>
      <c r="F61" s="3">
        <v>97.4</v>
      </c>
      <c r="G61" s="3">
        <v>96</v>
      </c>
      <c r="H61" s="3" t="s">
        <v>63</v>
      </c>
      <c r="I61" s="3" t="s">
        <v>63</v>
      </c>
      <c r="J61" s="3" t="s">
        <v>63</v>
      </c>
      <c r="K61" s="3" t="s">
        <v>63</v>
      </c>
      <c r="L61" s="3" t="s">
        <v>63</v>
      </c>
      <c r="M61" s="3" t="s">
        <v>63</v>
      </c>
      <c r="N61" s="3"/>
      <c r="O61" s="3"/>
    </row>
    <row r="62" spans="1:15" x14ac:dyDescent="0.25">
      <c r="A62" s="3" t="s">
        <v>92</v>
      </c>
      <c r="B62" s="3" t="s">
        <v>124</v>
      </c>
      <c r="C62" s="3" t="s">
        <v>63</v>
      </c>
      <c r="D62" s="3" t="s">
        <v>63</v>
      </c>
      <c r="E62" s="3" t="s">
        <v>63</v>
      </c>
      <c r="F62" s="3">
        <v>99.41</v>
      </c>
      <c r="G62" s="3" t="s">
        <v>63</v>
      </c>
      <c r="H62" s="3" t="s">
        <v>63</v>
      </c>
      <c r="I62" s="3" t="s">
        <v>63</v>
      </c>
      <c r="J62" s="3" t="s">
        <v>63</v>
      </c>
      <c r="K62" s="3" t="s">
        <v>63</v>
      </c>
      <c r="L62" s="3" t="s">
        <v>63</v>
      </c>
      <c r="M62" s="3" t="s">
        <v>63</v>
      </c>
      <c r="N62" s="3"/>
      <c r="O62" s="3"/>
    </row>
    <row r="63" spans="1:15" x14ac:dyDescent="0.25">
      <c r="A63" s="3" t="s">
        <v>92</v>
      </c>
      <c r="B63" s="3" t="s">
        <v>126</v>
      </c>
      <c r="C63" s="3" t="s">
        <v>63</v>
      </c>
      <c r="D63" s="3">
        <v>98.354470000000006</v>
      </c>
      <c r="E63" s="3" t="s">
        <v>63</v>
      </c>
      <c r="F63" s="3">
        <v>98.88</v>
      </c>
      <c r="G63" s="3">
        <v>98.296480000000003</v>
      </c>
      <c r="H63" s="3" t="s">
        <v>63</v>
      </c>
      <c r="I63" s="3" t="s">
        <v>63</v>
      </c>
      <c r="J63" s="3" t="s">
        <v>63</v>
      </c>
      <c r="K63" s="3" t="s">
        <v>63</v>
      </c>
      <c r="L63" s="3" t="s">
        <v>63</v>
      </c>
      <c r="M63" s="3" t="s">
        <v>63</v>
      </c>
      <c r="N63" s="3"/>
      <c r="O63" s="3"/>
    </row>
    <row r="64" spans="1:15" x14ac:dyDescent="0.25">
      <c r="A64" s="3" t="s">
        <v>92</v>
      </c>
      <c r="B64" s="3" t="s">
        <v>127</v>
      </c>
      <c r="C64" s="3" t="s">
        <v>63</v>
      </c>
      <c r="D64" s="3">
        <v>99.86</v>
      </c>
      <c r="E64" s="3" t="s">
        <v>63</v>
      </c>
      <c r="F64" s="3">
        <v>100</v>
      </c>
      <c r="G64" s="3">
        <v>99.82</v>
      </c>
      <c r="H64" s="3" t="s">
        <v>63</v>
      </c>
      <c r="I64" s="3" t="s">
        <v>63</v>
      </c>
      <c r="J64" s="3" t="s">
        <v>63</v>
      </c>
      <c r="K64" s="3" t="s">
        <v>63</v>
      </c>
      <c r="L64" s="3" t="s">
        <v>63</v>
      </c>
      <c r="M64" s="3" t="s">
        <v>63</v>
      </c>
      <c r="N64" s="3"/>
      <c r="O64" s="3"/>
    </row>
    <row r="65" spans="1:15" x14ac:dyDescent="0.25">
      <c r="A65" s="3" t="s">
        <v>92</v>
      </c>
      <c r="B65" s="3" t="s">
        <v>128</v>
      </c>
      <c r="C65" s="3" t="s">
        <v>63</v>
      </c>
      <c r="D65" s="3">
        <v>99.6</v>
      </c>
      <c r="E65" s="3" t="s">
        <v>63</v>
      </c>
      <c r="F65" s="3">
        <v>99.35</v>
      </c>
      <c r="G65" s="3">
        <v>100</v>
      </c>
      <c r="H65" s="3" t="s">
        <v>63</v>
      </c>
      <c r="I65" s="3" t="s">
        <v>63</v>
      </c>
      <c r="J65" s="3" t="s">
        <v>63</v>
      </c>
      <c r="K65" s="3" t="s">
        <v>63</v>
      </c>
      <c r="L65" s="3" t="s">
        <v>63</v>
      </c>
      <c r="M65" s="3" t="s">
        <v>63</v>
      </c>
      <c r="N65" s="3"/>
      <c r="O65" s="3"/>
    </row>
    <row r="66" spans="1:15" x14ac:dyDescent="0.25">
      <c r="A66" s="3" t="s">
        <v>92</v>
      </c>
      <c r="B66" s="3" t="s">
        <v>129</v>
      </c>
      <c r="C66" s="3" t="s">
        <v>63</v>
      </c>
      <c r="D66" s="3">
        <v>90.36</v>
      </c>
      <c r="E66" s="3" t="s">
        <v>63</v>
      </c>
      <c r="F66" s="3">
        <v>90.61</v>
      </c>
      <c r="G66" s="3">
        <v>93.3</v>
      </c>
      <c r="H66" s="3" t="s">
        <v>63</v>
      </c>
      <c r="I66" s="3" t="s">
        <v>63</v>
      </c>
      <c r="J66" s="3" t="s">
        <v>63</v>
      </c>
      <c r="K66" s="3" t="s">
        <v>63</v>
      </c>
      <c r="L66" s="3" t="s">
        <v>63</v>
      </c>
      <c r="M66" s="3" t="s">
        <v>63</v>
      </c>
      <c r="N66" s="3"/>
      <c r="O66" s="3"/>
    </row>
    <row r="67" spans="1:15" x14ac:dyDescent="0.25">
      <c r="A67" s="3" t="s">
        <v>92</v>
      </c>
      <c r="B67" s="3" t="s">
        <v>130</v>
      </c>
      <c r="C67" s="3" t="s">
        <v>63</v>
      </c>
      <c r="D67" s="3">
        <v>99.13</v>
      </c>
      <c r="E67" s="3" t="s">
        <v>63</v>
      </c>
      <c r="F67" s="3">
        <v>99.63</v>
      </c>
      <c r="G67" s="3">
        <v>99.69</v>
      </c>
      <c r="H67" s="3" t="s">
        <v>63</v>
      </c>
      <c r="I67" s="3" t="s">
        <v>63</v>
      </c>
      <c r="J67" s="3" t="s">
        <v>63</v>
      </c>
      <c r="K67" s="3" t="s">
        <v>63</v>
      </c>
      <c r="L67" s="3" t="s">
        <v>63</v>
      </c>
      <c r="M67" s="3" t="s">
        <v>63</v>
      </c>
      <c r="N67" s="3"/>
      <c r="O67" s="3"/>
    </row>
    <row r="68" spans="1:15" x14ac:dyDescent="0.25">
      <c r="A68" s="3" t="s">
        <v>92</v>
      </c>
      <c r="B68" s="3" t="s">
        <v>131</v>
      </c>
      <c r="C68" s="3" t="s">
        <v>63</v>
      </c>
      <c r="D68" s="3">
        <v>99.03</v>
      </c>
      <c r="E68" s="3" t="s">
        <v>63</v>
      </c>
      <c r="F68" s="3">
        <v>97.71</v>
      </c>
      <c r="G68" s="3">
        <v>99.4</v>
      </c>
      <c r="H68" s="3" t="s">
        <v>63</v>
      </c>
      <c r="I68" s="3" t="s">
        <v>63</v>
      </c>
      <c r="J68" s="3" t="s">
        <v>63</v>
      </c>
      <c r="K68" s="3" t="s">
        <v>63</v>
      </c>
      <c r="L68" s="3" t="s">
        <v>63</v>
      </c>
      <c r="M68" s="3" t="s">
        <v>63</v>
      </c>
      <c r="N68" s="3"/>
      <c r="O68" s="3"/>
    </row>
    <row r="69" spans="1:15" x14ac:dyDescent="0.25">
      <c r="A69" s="3" t="s">
        <v>92</v>
      </c>
      <c r="B69" s="3" t="s">
        <v>132</v>
      </c>
      <c r="C69" s="3" t="s">
        <v>63</v>
      </c>
      <c r="D69" s="3" t="s">
        <v>63</v>
      </c>
      <c r="E69" s="3" t="s">
        <v>63</v>
      </c>
      <c r="F69" s="3">
        <v>99.459469999999996</v>
      </c>
      <c r="G69" s="3" t="s">
        <v>63</v>
      </c>
      <c r="H69" s="3" t="s">
        <v>63</v>
      </c>
      <c r="I69" s="3" t="s">
        <v>63</v>
      </c>
      <c r="J69" s="3" t="s">
        <v>63</v>
      </c>
      <c r="K69" s="3" t="s">
        <v>63</v>
      </c>
      <c r="L69" s="3" t="s">
        <v>63</v>
      </c>
      <c r="M69" s="3" t="s">
        <v>63</v>
      </c>
      <c r="N69" s="3"/>
      <c r="O69" s="3"/>
    </row>
    <row r="70" spans="1:15" ht="30" x14ac:dyDescent="0.25">
      <c r="A70" s="3" t="s">
        <v>92</v>
      </c>
      <c r="B70" s="3" t="s">
        <v>133</v>
      </c>
      <c r="C70" s="3" t="s">
        <v>63</v>
      </c>
      <c r="D70" s="3">
        <v>100</v>
      </c>
      <c r="E70" s="3" t="s">
        <v>63</v>
      </c>
      <c r="F70" s="3">
        <v>100</v>
      </c>
      <c r="G70" s="3">
        <v>100</v>
      </c>
      <c r="H70" s="3" t="s">
        <v>63</v>
      </c>
      <c r="I70" s="3" t="s">
        <v>63</v>
      </c>
      <c r="J70" s="3" t="s">
        <v>63</v>
      </c>
      <c r="K70" s="3" t="s">
        <v>63</v>
      </c>
      <c r="L70" s="3" t="s">
        <v>63</v>
      </c>
      <c r="M70" s="3" t="s">
        <v>63</v>
      </c>
      <c r="N70" s="3"/>
      <c r="O70" s="3"/>
    </row>
    <row r="71" spans="1:15" x14ac:dyDescent="0.25">
      <c r="A71" s="3" t="s">
        <v>92</v>
      </c>
      <c r="B71" s="3" t="s">
        <v>235</v>
      </c>
      <c r="C71" s="3">
        <v>98.329610000000002</v>
      </c>
      <c r="D71" s="3" t="s">
        <v>63</v>
      </c>
      <c r="E71" s="3" t="s">
        <v>63</v>
      </c>
      <c r="F71" s="3">
        <v>98.55</v>
      </c>
      <c r="G71" s="3" t="s">
        <v>63</v>
      </c>
      <c r="H71" s="3">
        <v>98.754329999999996</v>
      </c>
      <c r="I71" s="3">
        <v>98.813100000000006</v>
      </c>
      <c r="J71" s="3">
        <v>98.863669999999999</v>
      </c>
      <c r="K71" s="3" t="s">
        <v>63</v>
      </c>
      <c r="L71" s="3" t="s">
        <v>63</v>
      </c>
      <c r="M71" s="3" t="s">
        <v>63</v>
      </c>
      <c r="N71" s="3"/>
      <c r="O71" s="3"/>
    </row>
    <row r="72" spans="1:15" x14ac:dyDescent="0.25">
      <c r="A72" s="3" t="s">
        <v>134</v>
      </c>
      <c r="B72" s="3" t="s">
        <v>135</v>
      </c>
      <c r="C72" s="3">
        <v>74.098150000000004</v>
      </c>
      <c r="D72" s="3" t="s">
        <v>63</v>
      </c>
      <c r="E72" s="3" t="s">
        <v>63</v>
      </c>
      <c r="F72" s="3" t="s">
        <v>63</v>
      </c>
      <c r="G72" s="3" t="s">
        <v>63</v>
      </c>
      <c r="H72" s="3" t="s">
        <v>63</v>
      </c>
      <c r="I72" s="3" t="s">
        <v>63</v>
      </c>
      <c r="J72" s="3" t="s">
        <v>63</v>
      </c>
      <c r="K72" s="3" t="s">
        <v>63</v>
      </c>
      <c r="L72" s="3" t="s">
        <v>63</v>
      </c>
      <c r="M72" s="3" t="s">
        <v>63</v>
      </c>
      <c r="N72" s="3"/>
      <c r="O72" s="3"/>
    </row>
    <row r="73" spans="1:15" x14ac:dyDescent="0.25">
      <c r="A73" s="3" t="s">
        <v>134</v>
      </c>
      <c r="B73" s="3" t="s">
        <v>137</v>
      </c>
      <c r="C73" s="3" t="s">
        <v>63</v>
      </c>
      <c r="D73" s="3" t="s">
        <v>63</v>
      </c>
      <c r="E73" s="3">
        <v>98.245620000000002</v>
      </c>
      <c r="F73" s="3" t="s">
        <v>63</v>
      </c>
      <c r="G73" s="3" t="s">
        <v>63</v>
      </c>
      <c r="H73" s="3" t="s">
        <v>63</v>
      </c>
      <c r="I73" s="3" t="s">
        <v>63</v>
      </c>
      <c r="J73" s="3" t="s">
        <v>63</v>
      </c>
      <c r="K73" s="3" t="s">
        <v>63</v>
      </c>
      <c r="L73" s="3" t="s">
        <v>63</v>
      </c>
      <c r="M73" s="3" t="s">
        <v>63</v>
      </c>
      <c r="N73" s="3"/>
      <c r="O73" s="3"/>
    </row>
    <row r="74" spans="1:15" x14ac:dyDescent="0.25">
      <c r="A74" s="3" t="s">
        <v>134</v>
      </c>
      <c r="B74" s="3" t="s">
        <v>138</v>
      </c>
      <c r="C74" s="3" t="s">
        <v>63</v>
      </c>
      <c r="D74" s="3">
        <v>42.05</v>
      </c>
      <c r="E74" s="3" t="s">
        <v>63</v>
      </c>
      <c r="F74" s="3" t="s">
        <v>63</v>
      </c>
      <c r="G74" s="3" t="s">
        <v>63</v>
      </c>
      <c r="H74" s="3" t="s">
        <v>63</v>
      </c>
      <c r="I74" s="3">
        <v>61.035409999999999</v>
      </c>
      <c r="J74" s="3" t="s">
        <v>63</v>
      </c>
      <c r="K74" s="3" t="s">
        <v>63</v>
      </c>
      <c r="L74" s="3" t="s">
        <v>63</v>
      </c>
      <c r="M74" s="3" t="s">
        <v>63</v>
      </c>
      <c r="N74" s="3"/>
      <c r="O74" s="3"/>
    </row>
    <row r="75" spans="1:15" x14ac:dyDescent="0.25">
      <c r="A75" s="3" t="s">
        <v>134</v>
      </c>
      <c r="B75" s="3" t="s">
        <v>274</v>
      </c>
      <c r="C75" s="3" t="s">
        <v>63</v>
      </c>
      <c r="D75" s="3">
        <v>85.48</v>
      </c>
      <c r="E75" s="3">
        <v>87.32</v>
      </c>
      <c r="F75" s="3">
        <v>88.19</v>
      </c>
      <c r="G75" s="3">
        <v>86.75</v>
      </c>
      <c r="H75" s="3">
        <v>89.3</v>
      </c>
      <c r="I75" s="3">
        <v>88.87</v>
      </c>
      <c r="J75" s="3">
        <v>91</v>
      </c>
      <c r="K75" s="3">
        <v>91.95</v>
      </c>
      <c r="L75" s="3" t="s">
        <v>63</v>
      </c>
      <c r="M75" s="3" t="s">
        <v>63</v>
      </c>
      <c r="N75" s="3"/>
      <c r="O75" s="3"/>
    </row>
    <row r="76" spans="1:15" x14ac:dyDescent="0.25">
      <c r="A76" s="3" t="s">
        <v>134</v>
      </c>
      <c r="B76" s="3" t="s">
        <v>139</v>
      </c>
      <c r="C76" s="3" t="s">
        <v>63</v>
      </c>
      <c r="D76" s="3">
        <v>82.95</v>
      </c>
      <c r="E76" s="3">
        <v>84.53</v>
      </c>
      <c r="F76" s="3">
        <v>85.01</v>
      </c>
      <c r="G76" s="3">
        <v>86.84</v>
      </c>
      <c r="H76" s="3">
        <v>87.38</v>
      </c>
      <c r="I76" s="3">
        <v>83.75</v>
      </c>
      <c r="J76" s="3">
        <v>84.37</v>
      </c>
      <c r="K76" s="3">
        <v>85.69</v>
      </c>
      <c r="L76" s="3" t="s">
        <v>63</v>
      </c>
      <c r="M76" s="3" t="s">
        <v>63</v>
      </c>
      <c r="N76" s="3"/>
      <c r="O76" s="3"/>
    </row>
    <row r="77" spans="1:15" x14ac:dyDescent="0.25">
      <c r="A77" s="3" t="s">
        <v>134</v>
      </c>
      <c r="B77" s="3" t="s">
        <v>140</v>
      </c>
      <c r="C77" s="3" t="s">
        <v>63</v>
      </c>
      <c r="D77" s="3">
        <v>94.24</v>
      </c>
      <c r="E77" s="3" t="s">
        <v>63</v>
      </c>
      <c r="F77" s="3">
        <v>94.49</v>
      </c>
      <c r="G77" s="3" t="s">
        <v>63</v>
      </c>
      <c r="H77" s="3">
        <v>95.05</v>
      </c>
      <c r="I77" s="3" t="s">
        <v>63</v>
      </c>
      <c r="J77" s="3">
        <v>95.9</v>
      </c>
      <c r="K77" s="3" t="s">
        <v>63</v>
      </c>
      <c r="L77" s="3" t="s">
        <v>63</v>
      </c>
      <c r="M77" s="3" t="s">
        <v>63</v>
      </c>
      <c r="N77" s="3"/>
      <c r="O77" s="3"/>
    </row>
    <row r="78" spans="1:15" x14ac:dyDescent="0.25">
      <c r="A78" s="3" t="s">
        <v>134</v>
      </c>
      <c r="B78" s="3" t="s">
        <v>141</v>
      </c>
      <c r="C78" s="3">
        <v>72.608940000000004</v>
      </c>
      <c r="D78" s="3">
        <v>72.489999999999995</v>
      </c>
      <c r="E78" s="3">
        <v>72.62</v>
      </c>
      <c r="F78" s="3">
        <v>74</v>
      </c>
      <c r="G78" s="3">
        <v>74.569999999999993</v>
      </c>
      <c r="H78" s="3">
        <v>76.104510000000005</v>
      </c>
      <c r="I78" s="3">
        <v>76.66</v>
      </c>
      <c r="J78" s="3">
        <v>75.989999999999995</v>
      </c>
      <c r="K78" s="3">
        <v>76.62</v>
      </c>
      <c r="L78" s="3" t="s">
        <v>63</v>
      </c>
      <c r="M78" s="3" t="s">
        <v>63</v>
      </c>
      <c r="N78" s="3"/>
      <c r="O78" s="3"/>
    </row>
    <row r="79" spans="1:15" x14ac:dyDescent="0.25">
      <c r="A79" s="3" t="s">
        <v>134</v>
      </c>
      <c r="B79" s="3" t="s">
        <v>142</v>
      </c>
      <c r="C79" s="3">
        <v>61.49</v>
      </c>
      <c r="D79" s="3">
        <v>64.284670000000006</v>
      </c>
      <c r="E79" s="3">
        <v>63.19</v>
      </c>
      <c r="F79" s="3">
        <v>64.56</v>
      </c>
      <c r="G79" s="3">
        <v>66.569999999999993</v>
      </c>
      <c r="H79" s="3">
        <v>68.2</v>
      </c>
      <c r="I79" s="3">
        <v>68.95</v>
      </c>
      <c r="J79" s="3">
        <v>68.2</v>
      </c>
      <c r="K79" s="3">
        <v>73.47</v>
      </c>
      <c r="L79" s="3" t="s">
        <v>63</v>
      </c>
      <c r="M79" s="3" t="s">
        <v>63</v>
      </c>
      <c r="N79" s="3"/>
      <c r="O79" s="3"/>
    </row>
    <row r="80" spans="1:15" x14ac:dyDescent="0.25">
      <c r="A80" s="3" t="s">
        <v>134</v>
      </c>
      <c r="B80" s="3" t="s">
        <v>236</v>
      </c>
      <c r="C80" s="3">
        <v>97.83</v>
      </c>
      <c r="D80" s="3" t="s">
        <v>63</v>
      </c>
      <c r="E80" s="3" t="s">
        <v>63</v>
      </c>
      <c r="F80" s="3" t="s">
        <v>63</v>
      </c>
      <c r="G80" s="3">
        <v>97.500240000000005</v>
      </c>
      <c r="H80" s="3" t="s">
        <v>63</v>
      </c>
      <c r="I80" s="3" t="s">
        <v>63</v>
      </c>
      <c r="J80" s="3" t="s">
        <v>63</v>
      </c>
      <c r="K80" s="3" t="s">
        <v>63</v>
      </c>
      <c r="L80" s="3" t="s">
        <v>63</v>
      </c>
      <c r="M80" s="3" t="s">
        <v>63</v>
      </c>
      <c r="N80" s="3"/>
      <c r="O80" s="3"/>
    </row>
    <row r="81" spans="1:15" x14ac:dyDescent="0.25">
      <c r="A81" s="3" t="s">
        <v>134</v>
      </c>
      <c r="B81" s="3" t="s">
        <v>237</v>
      </c>
      <c r="C81" s="3">
        <v>79.17</v>
      </c>
      <c r="D81" s="3">
        <v>80.31</v>
      </c>
      <c r="E81" s="3">
        <v>83.12</v>
      </c>
      <c r="F81" s="3">
        <v>82.290180000000007</v>
      </c>
      <c r="G81" s="3">
        <v>82.814329999999998</v>
      </c>
      <c r="H81" s="3">
        <v>82.47</v>
      </c>
      <c r="I81" s="3">
        <v>86.6</v>
      </c>
      <c r="J81" s="3">
        <v>87.57</v>
      </c>
      <c r="K81" s="3">
        <v>86.31</v>
      </c>
      <c r="L81" s="3" t="s">
        <v>63</v>
      </c>
      <c r="M81" s="3" t="s">
        <v>63</v>
      </c>
      <c r="N81" s="3"/>
      <c r="O81" s="3"/>
    </row>
    <row r="82" spans="1:15" x14ac:dyDescent="0.25">
      <c r="A82" s="3" t="s">
        <v>134</v>
      </c>
      <c r="B82" s="3" t="s">
        <v>144</v>
      </c>
      <c r="C82" s="3">
        <v>78.98</v>
      </c>
      <c r="D82" s="3">
        <v>81.83</v>
      </c>
      <c r="E82" s="3">
        <v>83.47</v>
      </c>
      <c r="F82" s="3">
        <v>85.77</v>
      </c>
      <c r="G82" s="3">
        <v>86.98</v>
      </c>
      <c r="H82" s="3">
        <v>88.73</v>
      </c>
      <c r="I82" s="3">
        <v>90.34</v>
      </c>
      <c r="J82" s="3">
        <v>90.77</v>
      </c>
      <c r="K82" s="3">
        <v>91.46</v>
      </c>
      <c r="L82" s="3" t="s">
        <v>63</v>
      </c>
      <c r="M82" s="3" t="s">
        <v>63</v>
      </c>
      <c r="N82" s="3"/>
      <c r="O82" s="3"/>
    </row>
    <row r="83" spans="1:15" x14ac:dyDescent="0.25">
      <c r="A83" s="3" t="s">
        <v>134</v>
      </c>
      <c r="B83" s="3" t="s">
        <v>145</v>
      </c>
      <c r="C83" s="3">
        <v>65.22</v>
      </c>
      <c r="D83" s="3" t="s">
        <v>63</v>
      </c>
      <c r="E83" s="3">
        <v>67.55</v>
      </c>
      <c r="F83" s="3">
        <v>71.03</v>
      </c>
      <c r="G83" s="3">
        <v>72.5</v>
      </c>
      <c r="H83" s="3">
        <v>72.58</v>
      </c>
      <c r="I83" s="3">
        <v>74.11</v>
      </c>
      <c r="J83" s="3">
        <v>73.430000000000007</v>
      </c>
      <c r="K83" s="3">
        <v>75.069999999999993</v>
      </c>
      <c r="L83" s="3" t="s">
        <v>63</v>
      </c>
      <c r="M83" s="3" t="s">
        <v>63</v>
      </c>
      <c r="N83" s="3"/>
      <c r="O83" s="3"/>
    </row>
    <row r="84" spans="1:15" x14ac:dyDescent="0.25">
      <c r="A84" s="3" t="s">
        <v>134</v>
      </c>
      <c r="B84" s="3" t="s">
        <v>147</v>
      </c>
      <c r="C84" s="3" t="s">
        <v>63</v>
      </c>
      <c r="D84" s="3">
        <v>42.94</v>
      </c>
      <c r="E84" s="3" t="s">
        <v>63</v>
      </c>
      <c r="F84" s="3" t="s">
        <v>63</v>
      </c>
      <c r="G84" s="3">
        <v>48.75</v>
      </c>
      <c r="H84" s="3">
        <v>48.181899999999999</v>
      </c>
      <c r="I84" s="3" t="s">
        <v>63</v>
      </c>
      <c r="J84" s="3" t="s">
        <v>63</v>
      </c>
      <c r="K84" s="3" t="s">
        <v>63</v>
      </c>
      <c r="L84" s="3" t="s">
        <v>63</v>
      </c>
      <c r="M84" s="3" t="s">
        <v>63</v>
      </c>
      <c r="N84" s="3"/>
      <c r="O84" s="3"/>
    </row>
    <row r="85" spans="1:15" x14ac:dyDescent="0.25">
      <c r="A85" s="3" t="s">
        <v>134</v>
      </c>
      <c r="B85" s="3" t="s">
        <v>148</v>
      </c>
      <c r="C85" s="3" t="s">
        <v>63</v>
      </c>
      <c r="D85" s="3" t="s">
        <v>63</v>
      </c>
      <c r="E85" s="3" t="s">
        <v>63</v>
      </c>
      <c r="F85" s="3" t="s">
        <v>63</v>
      </c>
      <c r="G85" s="3">
        <v>84.054789999999997</v>
      </c>
      <c r="H85" s="3" t="s">
        <v>63</v>
      </c>
      <c r="I85" s="3" t="s">
        <v>63</v>
      </c>
      <c r="J85" s="3" t="s">
        <v>63</v>
      </c>
      <c r="K85" s="3" t="s">
        <v>63</v>
      </c>
      <c r="L85" s="3" t="s">
        <v>63</v>
      </c>
      <c r="M85" s="3" t="s">
        <v>63</v>
      </c>
      <c r="N85" s="3"/>
      <c r="O85" s="3"/>
    </row>
    <row r="86" spans="1:15" x14ac:dyDescent="0.25">
      <c r="A86" s="3" t="s">
        <v>134</v>
      </c>
      <c r="B86" s="3" t="s">
        <v>149</v>
      </c>
      <c r="C86" s="3" t="s">
        <v>63</v>
      </c>
      <c r="D86" s="3" t="s">
        <v>63</v>
      </c>
      <c r="E86" s="3">
        <v>31.59216</v>
      </c>
      <c r="F86" s="3" t="s">
        <v>63</v>
      </c>
      <c r="G86" s="3" t="s">
        <v>63</v>
      </c>
      <c r="H86" s="3" t="s">
        <v>63</v>
      </c>
      <c r="I86" s="3" t="s">
        <v>63</v>
      </c>
      <c r="J86" s="3">
        <v>34.509210000000003</v>
      </c>
      <c r="K86" s="3" t="s">
        <v>63</v>
      </c>
      <c r="L86" s="3" t="s">
        <v>63</v>
      </c>
      <c r="M86" s="3" t="s">
        <v>63</v>
      </c>
      <c r="N86" s="3"/>
      <c r="O86" s="3"/>
    </row>
    <row r="87" spans="1:15" x14ac:dyDescent="0.25">
      <c r="A87" s="3" t="s">
        <v>134</v>
      </c>
      <c r="B87" s="3" t="s">
        <v>150</v>
      </c>
      <c r="C87" s="3">
        <v>45.98</v>
      </c>
      <c r="D87" s="3">
        <v>48.361840000000001</v>
      </c>
      <c r="E87" s="3">
        <v>47.84</v>
      </c>
      <c r="F87" s="3">
        <v>51.51</v>
      </c>
      <c r="G87" s="3">
        <v>48.49</v>
      </c>
      <c r="H87" s="3">
        <v>50.77</v>
      </c>
      <c r="I87" s="3">
        <v>52.58</v>
      </c>
      <c r="J87" s="3" t="s">
        <v>63</v>
      </c>
      <c r="K87" s="3">
        <v>53.35</v>
      </c>
      <c r="L87" s="3" t="s">
        <v>63</v>
      </c>
      <c r="M87" s="3" t="s">
        <v>63</v>
      </c>
      <c r="N87" s="3"/>
      <c r="O87" s="3"/>
    </row>
    <row r="88" spans="1:15" x14ac:dyDescent="0.25">
      <c r="A88" s="3" t="s">
        <v>134</v>
      </c>
      <c r="B88" s="3" t="s">
        <v>151</v>
      </c>
      <c r="C88" s="3" t="s">
        <v>63</v>
      </c>
      <c r="D88" s="3">
        <v>96.735259999999997</v>
      </c>
      <c r="E88" s="3" t="s">
        <v>63</v>
      </c>
      <c r="F88" s="3" t="s">
        <v>63</v>
      </c>
      <c r="G88" s="3" t="s">
        <v>63</v>
      </c>
      <c r="H88" s="3" t="s">
        <v>63</v>
      </c>
      <c r="I88" s="3" t="s">
        <v>63</v>
      </c>
      <c r="J88" s="3" t="s">
        <v>63</v>
      </c>
      <c r="K88" s="3" t="s">
        <v>63</v>
      </c>
      <c r="L88" s="3" t="s">
        <v>63</v>
      </c>
      <c r="M88" s="3" t="s">
        <v>63</v>
      </c>
      <c r="N88" s="3"/>
      <c r="O88" s="3"/>
    </row>
    <row r="89" spans="1:15" x14ac:dyDescent="0.25">
      <c r="A89" s="3" t="s">
        <v>134</v>
      </c>
      <c r="B89" s="3" t="s">
        <v>152</v>
      </c>
      <c r="C89" s="3">
        <v>81.42</v>
      </c>
      <c r="D89" s="3" t="s">
        <v>63</v>
      </c>
      <c r="E89" s="3">
        <v>84.82</v>
      </c>
      <c r="F89" s="3" t="s">
        <v>63</v>
      </c>
      <c r="G89" s="3">
        <v>86.28</v>
      </c>
      <c r="H89" s="3" t="s">
        <v>63</v>
      </c>
      <c r="I89" s="3">
        <v>87.670879999999997</v>
      </c>
      <c r="J89" s="3" t="s">
        <v>63</v>
      </c>
      <c r="K89" s="3">
        <v>88.56</v>
      </c>
      <c r="L89" s="3" t="s">
        <v>63</v>
      </c>
      <c r="M89" s="3" t="s">
        <v>63</v>
      </c>
      <c r="N89" s="3"/>
      <c r="O89" s="3"/>
    </row>
    <row r="90" spans="1:15" x14ac:dyDescent="0.25">
      <c r="A90" s="3" t="s">
        <v>134</v>
      </c>
      <c r="B90" s="3" t="s">
        <v>153</v>
      </c>
      <c r="C90" s="3" t="s">
        <v>63</v>
      </c>
      <c r="D90" s="3" t="s">
        <v>63</v>
      </c>
      <c r="E90" s="3" t="s">
        <v>63</v>
      </c>
      <c r="F90" s="3" t="s">
        <v>63</v>
      </c>
      <c r="G90" s="3">
        <v>50.05</v>
      </c>
      <c r="H90" s="3" t="s">
        <v>63</v>
      </c>
      <c r="I90" s="3" t="s">
        <v>63</v>
      </c>
      <c r="J90" s="3" t="s">
        <v>63</v>
      </c>
      <c r="K90" s="3" t="s">
        <v>63</v>
      </c>
      <c r="L90" s="3" t="s">
        <v>63</v>
      </c>
      <c r="M90" s="3" t="s">
        <v>63</v>
      </c>
      <c r="N90" s="3"/>
      <c r="O90" s="3"/>
    </row>
    <row r="91" spans="1:15" x14ac:dyDescent="0.25">
      <c r="A91" s="3" t="s">
        <v>134</v>
      </c>
      <c r="B91" s="3" t="s">
        <v>154</v>
      </c>
      <c r="C91" s="3" t="s">
        <v>63</v>
      </c>
      <c r="D91" s="3">
        <v>75.11</v>
      </c>
      <c r="E91" s="3" t="s">
        <v>63</v>
      </c>
      <c r="F91" s="3">
        <v>77</v>
      </c>
      <c r="G91" s="3">
        <v>77.63</v>
      </c>
      <c r="H91" s="3">
        <v>80.88</v>
      </c>
      <c r="I91" s="3">
        <v>80.989999999999995</v>
      </c>
      <c r="J91" s="3">
        <v>83.54</v>
      </c>
      <c r="K91" s="3">
        <v>85.08</v>
      </c>
      <c r="L91" s="3" t="s">
        <v>63</v>
      </c>
      <c r="M91" s="3" t="s">
        <v>63</v>
      </c>
      <c r="N91" s="3"/>
      <c r="O91" s="3"/>
    </row>
    <row r="92" spans="1:15" x14ac:dyDescent="0.25">
      <c r="A92" s="3" t="s">
        <v>134</v>
      </c>
      <c r="B92" s="3" t="s">
        <v>155</v>
      </c>
      <c r="C92" s="3">
        <v>69.75</v>
      </c>
      <c r="D92" s="3">
        <v>70.709999999999994</v>
      </c>
      <c r="E92" s="3">
        <v>74.41</v>
      </c>
      <c r="F92" s="3">
        <v>77.11</v>
      </c>
      <c r="G92" s="3">
        <v>76.77</v>
      </c>
      <c r="H92" s="3">
        <v>79.39</v>
      </c>
      <c r="I92" s="3">
        <v>77.731989999999996</v>
      </c>
      <c r="J92" s="3">
        <v>77.12</v>
      </c>
      <c r="K92" s="3">
        <v>79.25</v>
      </c>
      <c r="L92" s="3" t="s">
        <v>63</v>
      </c>
      <c r="M92" s="3" t="s">
        <v>63</v>
      </c>
      <c r="N92" s="3"/>
      <c r="O92" s="3"/>
    </row>
    <row r="93" spans="1:15" x14ac:dyDescent="0.25">
      <c r="A93" s="3" t="s">
        <v>134</v>
      </c>
      <c r="B93" s="3" t="s">
        <v>156</v>
      </c>
      <c r="C93" s="3">
        <v>82.7</v>
      </c>
      <c r="D93" s="3">
        <v>84.38</v>
      </c>
      <c r="E93" s="3">
        <v>85.65</v>
      </c>
      <c r="F93" s="3">
        <v>85.98</v>
      </c>
      <c r="G93" s="3">
        <v>87.34</v>
      </c>
      <c r="H93" s="3">
        <v>87.66</v>
      </c>
      <c r="I93" s="3">
        <v>89.26</v>
      </c>
      <c r="J93" s="3">
        <v>89.85</v>
      </c>
      <c r="K93" s="3">
        <v>91.36</v>
      </c>
      <c r="L93" s="3" t="s">
        <v>63</v>
      </c>
      <c r="M93" s="3" t="s">
        <v>63</v>
      </c>
      <c r="N93" s="3"/>
      <c r="O93" s="3"/>
    </row>
    <row r="94" spans="1:15" x14ac:dyDescent="0.25">
      <c r="A94" s="3" t="s">
        <v>134</v>
      </c>
      <c r="B94" s="3" t="s">
        <v>263</v>
      </c>
      <c r="C94" s="3">
        <v>95.379589999999993</v>
      </c>
      <c r="D94" s="3" t="s">
        <v>63</v>
      </c>
      <c r="E94" s="3" t="s">
        <v>63</v>
      </c>
      <c r="F94" s="3" t="s">
        <v>63</v>
      </c>
      <c r="G94" s="3" t="s">
        <v>63</v>
      </c>
      <c r="H94" s="3" t="s">
        <v>63</v>
      </c>
      <c r="I94" s="3" t="s">
        <v>63</v>
      </c>
      <c r="J94" s="3" t="s">
        <v>63</v>
      </c>
      <c r="K94" s="3" t="s">
        <v>63</v>
      </c>
      <c r="L94" s="3" t="s">
        <v>63</v>
      </c>
      <c r="M94" s="3" t="s">
        <v>63</v>
      </c>
      <c r="N94" s="3"/>
      <c r="O94" s="3"/>
    </row>
    <row r="95" spans="1:15" x14ac:dyDescent="0.25">
      <c r="A95" s="3" t="s">
        <v>134</v>
      </c>
      <c r="B95" s="3" t="s">
        <v>158</v>
      </c>
      <c r="C95" s="3" t="s">
        <v>63</v>
      </c>
      <c r="D95" s="3" t="s">
        <v>63</v>
      </c>
      <c r="E95" s="3">
        <v>93.636960000000002</v>
      </c>
      <c r="F95" s="3" t="s">
        <v>63</v>
      </c>
      <c r="G95" s="3" t="s">
        <v>63</v>
      </c>
      <c r="H95" s="3" t="s">
        <v>63</v>
      </c>
      <c r="I95" s="3" t="s">
        <v>63</v>
      </c>
      <c r="J95" s="3" t="s">
        <v>63</v>
      </c>
      <c r="K95" s="3" t="s">
        <v>63</v>
      </c>
      <c r="L95" s="3" t="s">
        <v>63</v>
      </c>
      <c r="M95" s="3" t="s">
        <v>63</v>
      </c>
      <c r="N95" s="3"/>
      <c r="O95" s="3"/>
    </row>
    <row r="96" spans="1:15" x14ac:dyDescent="0.25">
      <c r="A96" s="3" t="s">
        <v>134</v>
      </c>
      <c r="B96" s="3" t="s">
        <v>238</v>
      </c>
      <c r="C96" s="3">
        <v>46.75582</v>
      </c>
      <c r="D96" s="3" t="s">
        <v>63</v>
      </c>
      <c r="E96" s="3" t="s">
        <v>63</v>
      </c>
      <c r="F96" s="3" t="s">
        <v>63</v>
      </c>
      <c r="G96" s="3" t="s">
        <v>63</v>
      </c>
      <c r="H96" s="3" t="s">
        <v>63</v>
      </c>
      <c r="I96" s="3" t="s">
        <v>63</v>
      </c>
      <c r="J96" s="3" t="s">
        <v>63</v>
      </c>
      <c r="K96" s="3">
        <v>50.450040000000001</v>
      </c>
      <c r="L96" s="3" t="s">
        <v>63</v>
      </c>
      <c r="M96" s="3" t="s">
        <v>63</v>
      </c>
      <c r="N96" s="3"/>
      <c r="O96" s="3"/>
    </row>
    <row r="97" spans="1:15" x14ac:dyDescent="0.25">
      <c r="A97" s="3" t="s">
        <v>134</v>
      </c>
      <c r="B97" s="3" t="s">
        <v>239</v>
      </c>
      <c r="C97" s="3" t="s">
        <v>63</v>
      </c>
      <c r="D97" s="3">
        <v>94.15</v>
      </c>
      <c r="E97" s="3" t="s">
        <v>63</v>
      </c>
      <c r="F97" s="3" t="s">
        <v>63</v>
      </c>
      <c r="G97" s="3" t="s">
        <v>63</v>
      </c>
      <c r="H97" s="3" t="s">
        <v>63</v>
      </c>
      <c r="I97" s="3" t="s">
        <v>63</v>
      </c>
      <c r="J97" s="3" t="s">
        <v>63</v>
      </c>
      <c r="K97" s="3" t="s">
        <v>63</v>
      </c>
      <c r="L97" s="3" t="s">
        <v>63</v>
      </c>
      <c r="M97" s="3" t="s">
        <v>63</v>
      </c>
      <c r="N97" s="3"/>
      <c r="O97" s="3"/>
    </row>
    <row r="98" spans="1:15" x14ac:dyDescent="0.25">
      <c r="A98" s="3" t="s">
        <v>134</v>
      </c>
      <c r="B98" s="3" t="s">
        <v>161</v>
      </c>
      <c r="C98" s="3">
        <v>63.57</v>
      </c>
      <c r="D98" s="3">
        <v>64.7</v>
      </c>
      <c r="E98" s="3">
        <v>65.709999999999994</v>
      </c>
      <c r="F98" s="3">
        <v>63.203400000000002</v>
      </c>
      <c r="G98" s="3">
        <v>67.209999999999994</v>
      </c>
      <c r="H98" s="3">
        <v>68.650000000000006</v>
      </c>
      <c r="I98" s="3">
        <v>69.650000000000006</v>
      </c>
      <c r="J98" s="3">
        <v>72.44</v>
      </c>
      <c r="K98" s="3">
        <v>73.209999999999994</v>
      </c>
      <c r="L98" s="3" t="s">
        <v>63</v>
      </c>
      <c r="M98" s="3" t="s">
        <v>63</v>
      </c>
      <c r="N98" s="3"/>
      <c r="O98" s="3"/>
    </row>
    <row r="99" spans="1:15" x14ac:dyDescent="0.25">
      <c r="A99" s="3" t="s">
        <v>134</v>
      </c>
      <c r="B99" s="3" t="s">
        <v>275</v>
      </c>
      <c r="C99" s="3">
        <v>78.38</v>
      </c>
      <c r="D99" s="3">
        <v>79.760000000000005</v>
      </c>
      <c r="E99" s="3">
        <v>75.58</v>
      </c>
      <c r="F99" s="3">
        <v>78.98</v>
      </c>
      <c r="G99" s="3">
        <v>79.59</v>
      </c>
      <c r="H99" s="3" t="s">
        <v>63</v>
      </c>
      <c r="I99" s="3" t="s">
        <v>63</v>
      </c>
      <c r="J99" s="3" t="s">
        <v>63</v>
      </c>
      <c r="K99" s="3" t="s">
        <v>63</v>
      </c>
      <c r="L99" s="3" t="s">
        <v>63</v>
      </c>
      <c r="M99" s="3" t="s">
        <v>63</v>
      </c>
      <c r="N99" s="3"/>
      <c r="O99" s="3"/>
    </row>
    <row r="100" spans="1:15" x14ac:dyDescent="0.25">
      <c r="A100" s="3" t="s">
        <v>162</v>
      </c>
      <c r="B100" s="3" t="s">
        <v>259</v>
      </c>
      <c r="C100" s="3" t="s">
        <v>63</v>
      </c>
      <c r="D100" s="3" t="s">
        <v>63</v>
      </c>
      <c r="E100" s="3" t="s">
        <v>63</v>
      </c>
      <c r="F100" s="3">
        <v>56.502949999999998</v>
      </c>
      <c r="G100" s="3" t="s">
        <v>63</v>
      </c>
      <c r="H100" s="3" t="s">
        <v>63</v>
      </c>
      <c r="I100" s="3" t="s">
        <v>63</v>
      </c>
      <c r="J100" s="3" t="s">
        <v>63</v>
      </c>
      <c r="K100" s="3" t="s">
        <v>63</v>
      </c>
      <c r="L100" s="3" t="s">
        <v>63</v>
      </c>
      <c r="M100" s="3" t="s">
        <v>63</v>
      </c>
      <c r="N100" s="3"/>
      <c r="O100" s="3"/>
    </row>
    <row r="101" spans="1:15" x14ac:dyDescent="0.25">
      <c r="A101" s="3" t="s">
        <v>162</v>
      </c>
      <c r="B101" s="3" t="s">
        <v>163</v>
      </c>
      <c r="C101" s="3" t="s">
        <v>63</v>
      </c>
      <c r="D101" s="3">
        <v>99.282939999999996</v>
      </c>
      <c r="E101" s="3" t="s">
        <v>63</v>
      </c>
      <c r="F101" s="3" t="s">
        <v>63</v>
      </c>
      <c r="G101" s="3" t="s">
        <v>63</v>
      </c>
      <c r="H101" s="3" t="s">
        <v>63</v>
      </c>
      <c r="I101" s="3">
        <v>96.967789999999994</v>
      </c>
      <c r="J101" s="3" t="s">
        <v>63</v>
      </c>
      <c r="K101" s="3" t="s">
        <v>63</v>
      </c>
      <c r="L101" s="3" t="s">
        <v>63</v>
      </c>
      <c r="M101" s="3" t="s">
        <v>63</v>
      </c>
      <c r="N101" s="3"/>
      <c r="O101" s="3"/>
    </row>
    <row r="102" spans="1:15" x14ac:dyDescent="0.25">
      <c r="A102" s="3" t="s">
        <v>162</v>
      </c>
      <c r="B102" s="3" t="s">
        <v>166</v>
      </c>
      <c r="C102" s="3" t="s">
        <v>63</v>
      </c>
      <c r="D102" s="3">
        <v>98.3</v>
      </c>
      <c r="E102" s="3" t="s">
        <v>63</v>
      </c>
      <c r="F102" s="3">
        <v>98.57</v>
      </c>
      <c r="G102" s="3">
        <v>99.29</v>
      </c>
      <c r="H102" s="3" t="s">
        <v>63</v>
      </c>
      <c r="I102" s="3" t="s">
        <v>63</v>
      </c>
      <c r="J102" s="3" t="s">
        <v>63</v>
      </c>
      <c r="K102" s="3" t="s">
        <v>63</v>
      </c>
      <c r="L102" s="3" t="s">
        <v>63</v>
      </c>
      <c r="M102" s="3" t="s">
        <v>63</v>
      </c>
      <c r="N102" s="3"/>
      <c r="O102" s="3"/>
    </row>
    <row r="103" spans="1:15" x14ac:dyDescent="0.25">
      <c r="A103" s="3" t="s">
        <v>162</v>
      </c>
      <c r="B103" s="3" t="s">
        <v>240</v>
      </c>
      <c r="C103" s="3" t="s">
        <v>63</v>
      </c>
      <c r="D103" s="3" t="s">
        <v>63</v>
      </c>
      <c r="E103" s="3" t="s">
        <v>63</v>
      </c>
      <c r="F103" s="3" t="s">
        <v>63</v>
      </c>
      <c r="G103" s="3">
        <v>80.248019999999997</v>
      </c>
      <c r="H103" s="3" t="s">
        <v>63</v>
      </c>
      <c r="I103" s="3" t="s">
        <v>63</v>
      </c>
      <c r="J103" s="3" t="s">
        <v>63</v>
      </c>
      <c r="K103" s="3" t="s">
        <v>63</v>
      </c>
      <c r="L103" s="3" t="s">
        <v>63</v>
      </c>
      <c r="M103" s="3" t="s">
        <v>63</v>
      </c>
      <c r="N103" s="3"/>
      <c r="O103" s="3"/>
    </row>
    <row r="104" spans="1:15" x14ac:dyDescent="0.25">
      <c r="A104" s="3" t="s">
        <v>162</v>
      </c>
      <c r="B104" s="3" t="s">
        <v>167</v>
      </c>
      <c r="C104" s="3" t="s">
        <v>63</v>
      </c>
      <c r="D104" s="3" t="s">
        <v>63</v>
      </c>
      <c r="E104" s="3" t="s">
        <v>63</v>
      </c>
      <c r="F104" s="3">
        <v>98.65</v>
      </c>
      <c r="G104" s="3" t="s">
        <v>63</v>
      </c>
      <c r="H104" s="3" t="s">
        <v>63</v>
      </c>
      <c r="I104" s="3" t="s">
        <v>63</v>
      </c>
      <c r="J104" s="3" t="s">
        <v>63</v>
      </c>
      <c r="K104" s="3" t="s">
        <v>63</v>
      </c>
      <c r="L104" s="3" t="s">
        <v>63</v>
      </c>
      <c r="M104" s="3" t="s">
        <v>63</v>
      </c>
      <c r="N104" s="3"/>
      <c r="O104" s="3"/>
    </row>
    <row r="105" spans="1:15" x14ac:dyDescent="0.25">
      <c r="A105" s="3" t="s">
        <v>162</v>
      </c>
      <c r="B105" s="3" t="s">
        <v>276</v>
      </c>
      <c r="C105" s="3" t="s">
        <v>63</v>
      </c>
      <c r="D105" s="3">
        <v>37.82208</v>
      </c>
      <c r="E105" s="3" t="s">
        <v>63</v>
      </c>
      <c r="F105" s="3" t="s">
        <v>63</v>
      </c>
      <c r="G105" s="3" t="s">
        <v>63</v>
      </c>
      <c r="H105" s="3" t="s">
        <v>63</v>
      </c>
      <c r="I105" s="3" t="s">
        <v>63</v>
      </c>
      <c r="J105" s="3" t="s">
        <v>63</v>
      </c>
      <c r="K105" s="3">
        <v>46.429360000000003</v>
      </c>
      <c r="L105" s="3" t="s">
        <v>63</v>
      </c>
      <c r="M105" s="3" t="s">
        <v>63</v>
      </c>
      <c r="N105" s="3"/>
      <c r="O105" s="3"/>
    </row>
    <row r="106" spans="1:15" x14ac:dyDescent="0.25">
      <c r="A106" s="3" t="s">
        <v>162</v>
      </c>
      <c r="B106" s="3" t="s">
        <v>168</v>
      </c>
      <c r="C106" s="3" t="s">
        <v>63</v>
      </c>
      <c r="D106" s="3" t="s">
        <v>63</v>
      </c>
      <c r="E106" s="3">
        <v>98.07</v>
      </c>
      <c r="F106" s="3" t="s">
        <v>63</v>
      </c>
      <c r="G106" s="3" t="s">
        <v>63</v>
      </c>
      <c r="H106" s="3" t="s">
        <v>63</v>
      </c>
      <c r="I106" s="3" t="s">
        <v>63</v>
      </c>
      <c r="J106" s="3" t="s">
        <v>63</v>
      </c>
      <c r="K106" s="3" t="s">
        <v>63</v>
      </c>
      <c r="L106" s="3" t="s">
        <v>63</v>
      </c>
      <c r="M106" s="3" t="s">
        <v>63</v>
      </c>
      <c r="N106" s="3"/>
      <c r="O106" s="3"/>
    </row>
    <row r="107" spans="1:15" x14ac:dyDescent="0.25">
      <c r="A107" s="3" t="s">
        <v>162</v>
      </c>
      <c r="B107" s="3" t="s">
        <v>169</v>
      </c>
      <c r="C107" s="3" t="s">
        <v>63</v>
      </c>
      <c r="D107" s="3" t="s">
        <v>63</v>
      </c>
      <c r="E107" s="3">
        <v>88.81</v>
      </c>
      <c r="F107" s="3" t="s">
        <v>63</v>
      </c>
      <c r="G107" s="3" t="s">
        <v>63</v>
      </c>
      <c r="H107" s="3" t="s">
        <v>63</v>
      </c>
      <c r="I107" s="3" t="s">
        <v>63</v>
      </c>
      <c r="J107" s="3" t="s">
        <v>63</v>
      </c>
      <c r="K107" s="3">
        <v>87.0625</v>
      </c>
      <c r="L107" s="3" t="s">
        <v>63</v>
      </c>
      <c r="M107" s="3" t="s">
        <v>63</v>
      </c>
      <c r="N107" s="3"/>
      <c r="O107" s="3"/>
    </row>
    <row r="108" spans="1:15" x14ac:dyDescent="0.25">
      <c r="A108" s="3" t="s">
        <v>162</v>
      </c>
      <c r="B108" s="3" t="s">
        <v>269</v>
      </c>
      <c r="C108" s="3">
        <v>86.22</v>
      </c>
      <c r="D108" s="3" t="s">
        <v>63</v>
      </c>
      <c r="E108" s="3" t="s">
        <v>63</v>
      </c>
      <c r="F108" s="3" t="s">
        <v>63</v>
      </c>
      <c r="G108" s="3">
        <v>85.940470000000005</v>
      </c>
      <c r="H108" s="3" t="s">
        <v>63</v>
      </c>
      <c r="I108" s="3" t="s">
        <v>63</v>
      </c>
      <c r="J108" s="3" t="s">
        <v>63</v>
      </c>
      <c r="K108" s="3" t="s">
        <v>63</v>
      </c>
      <c r="L108" s="3" t="s">
        <v>63</v>
      </c>
      <c r="M108" s="3" t="s">
        <v>63</v>
      </c>
      <c r="N108" s="3"/>
      <c r="O108" s="3"/>
    </row>
    <row r="109" spans="1:15" x14ac:dyDescent="0.25">
      <c r="A109" s="3" t="s">
        <v>162</v>
      </c>
      <c r="B109" s="3" t="s">
        <v>172</v>
      </c>
      <c r="C109" s="3" t="s">
        <v>63</v>
      </c>
      <c r="D109" s="3" t="s">
        <v>63</v>
      </c>
      <c r="E109" s="3">
        <v>96.000479999999996</v>
      </c>
      <c r="F109" s="3" t="s">
        <v>63</v>
      </c>
      <c r="G109" s="3" t="s">
        <v>63</v>
      </c>
      <c r="H109" s="3" t="s">
        <v>63</v>
      </c>
      <c r="I109" s="3" t="s">
        <v>63</v>
      </c>
      <c r="J109" s="3" t="s">
        <v>63</v>
      </c>
      <c r="K109" s="3" t="s">
        <v>63</v>
      </c>
      <c r="L109" s="3" t="s">
        <v>63</v>
      </c>
      <c r="M109" s="3" t="s">
        <v>63</v>
      </c>
      <c r="N109" s="3"/>
      <c r="O109" s="3"/>
    </row>
    <row r="110" spans="1:15" x14ac:dyDescent="0.25">
      <c r="A110" s="3" t="s">
        <v>162</v>
      </c>
      <c r="B110" s="3" t="s">
        <v>277</v>
      </c>
      <c r="C110" s="3">
        <v>56.68</v>
      </c>
      <c r="D110" s="3" t="s">
        <v>63</v>
      </c>
      <c r="E110" s="3" t="s">
        <v>63</v>
      </c>
      <c r="F110" s="3" t="s">
        <v>63</v>
      </c>
      <c r="G110" s="3">
        <v>51.180340000000001</v>
      </c>
      <c r="H110" s="3" t="s">
        <v>63</v>
      </c>
      <c r="I110" s="3" t="s">
        <v>63</v>
      </c>
      <c r="J110" s="3" t="s">
        <v>63</v>
      </c>
      <c r="K110" s="3" t="s">
        <v>63</v>
      </c>
      <c r="L110" s="3" t="s">
        <v>63</v>
      </c>
      <c r="M110" s="3" t="s">
        <v>63</v>
      </c>
      <c r="N110" s="3"/>
      <c r="O110" s="3"/>
    </row>
    <row r="111" spans="1:15" x14ac:dyDescent="0.25">
      <c r="A111" s="3" t="s">
        <v>162</v>
      </c>
      <c r="B111" s="3" t="s">
        <v>173</v>
      </c>
      <c r="C111" s="3" t="s">
        <v>63</v>
      </c>
      <c r="D111" s="3" t="s">
        <v>63</v>
      </c>
      <c r="E111" s="3">
        <v>69.203580000000002</v>
      </c>
      <c r="F111" s="3" t="s">
        <v>63</v>
      </c>
      <c r="G111" s="3" t="s">
        <v>63</v>
      </c>
      <c r="H111" s="3" t="s">
        <v>63</v>
      </c>
      <c r="I111" s="3" t="s">
        <v>63</v>
      </c>
      <c r="J111" s="3" t="s">
        <v>63</v>
      </c>
      <c r="K111" s="3">
        <v>74.238950000000003</v>
      </c>
      <c r="L111" s="3" t="s">
        <v>63</v>
      </c>
      <c r="M111" s="3" t="s">
        <v>63</v>
      </c>
      <c r="N111" s="3"/>
      <c r="O111" s="3"/>
    </row>
    <row r="112" spans="1:15" x14ac:dyDescent="0.25">
      <c r="A112" s="3" t="s">
        <v>162</v>
      </c>
      <c r="B112" s="3" t="s">
        <v>260</v>
      </c>
      <c r="C112" s="3" t="s">
        <v>63</v>
      </c>
      <c r="D112" s="3" t="s">
        <v>63</v>
      </c>
      <c r="E112" s="3" t="s">
        <v>63</v>
      </c>
      <c r="F112" s="3" t="s">
        <v>63</v>
      </c>
      <c r="G112" s="3">
        <v>92.338489999999993</v>
      </c>
      <c r="H112" s="3" t="s">
        <v>63</v>
      </c>
      <c r="I112" s="3" t="s">
        <v>63</v>
      </c>
      <c r="J112" s="3" t="s">
        <v>63</v>
      </c>
      <c r="K112" s="3" t="s">
        <v>63</v>
      </c>
      <c r="L112" s="3" t="s">
        <v>63</v>
      </c>
      <c r="M112" s="3" t="s">
        <v>63</v>
      </c>
      <c r="N112" s="3"/>
      <c r="O112" s="3"/>
    </row>
    <row r="113" spans="1:15" x14ac:dyDescent="0.25">
      <c r="A113" s="3" t="s">
        <v>162</v>
      </c>
      <c r="B113" s="3" t="s">
        <v>264</v>
      </c>
      <c r="C113" s="3" t="s">
        <v>63</v>
      </c>
      <c r="D113" s="3" t="s">
        <v>63</v>
      </c>
      <c r="E113" s="3" t="s">
        <v>63</v>
      </c>
      <c r="F113" s="3">
        <v>46.491280000000003</v>
      </c>
      <c r="G113" s="3" t="s">
        <v>63</v>
      </c>
      <c r="H113" s="3" t="s">
        <v>63</v>
      </c>
      <c r="I113" s="3" t="s">
        <v>63</v>
      </c>
      <c r="J113" s="3" t="s">
        <v>63</v>
      </c>
      <c r="K113" s="3" t="s">
        <v>63</v>
      </c>
      <c r="L113" s="3" t="s">
        <v>63</v>
      </c>
      <c r="M113" s="3" t="s">
        <v>63</v>
      </c>
      <c r="N113" s="3"/>
      <c r="O113" s="3"/>
    </row>
    <row r="114" spans="1:15" x14ac:dyDescent="0.25">
      <c r="A114" s="3" t="s">
        <v>174</v>
      </c>
      <c r="B114" s="3" t="s">
        <v>175</v>
      </c>
      <c r="C114" s="3">
        <v>99.15</v>
      </c>
      <c r="D114" s="3" t="s">
        <v>63</v>
      </c>
      <c r="E114" s="3" t="s">
        <v>63</v>
      </c>
      <c r="F114" s="3" t="s">
        <v>63</v>
      </c>
      <c r="G114" s="3" t="s">
        <v>63</v>
      </c>
      <c r="H114" s="3" t="s">
        <v>63</v>
      </c>
      <c r="I114" s="3" t="s">
        <v>63</v>
      </c>
      <c r="J114" s="3" t="s">
        <v>63</v>
      </c>
      <c r="K114" s="3" t="s">
        <v>63</v>
      </c>
      <c r="L114" s="3" t="s">
        <v>63</v>
      </c>
      <c r="M114" s="3" t="s">
        <v>63</v>
      </c>
      <c r="N114" s="3"/>
      <c r="O114" s="3"/>
    </row>
    <row r="115" spans="1:15" x14ac:dyDescent="0.25">
      <c r="A115" s="3" t="s">
        <v>174</v>
      </c>
      <c r="B115" s="3" t="s">
        <v>245</v>
      </c>
      <c r="C115" s="3" t="s">
        <v>63</v>
      </c>
      <c r="D115" s="3" t="s">
        <v>63</v>
      </c>
      <c r="E115" s="3" t="s">
        <v>63</v>
      </c>
      <c r="F115" s="3" t="s">
        <v>63</v>
      </c>
      <c r="G115" s="3" t="s">
        <v>63</v>
      </c>
      <c r="H115" s="3" t="s">
        <v>63</v>
      </c>
      <c r="I115" s="3" t="s">
        <v>63</v>
      </c>
      <c r="J115" s="3" t="s">
        <v>63</v>
      </c>
      <c r="K115" s="3" t="s">
        <v>63</v>
      </c>
      <c r="L115" s="3">
        <v>78.356260000000006</v>
      </c>
      <c r="M115" s="3" t="s">
        <v>63</v>
      </c>
      <c r="N115" s="3"/>
      <c r="O115" s="3"/>
    </row>
    <row r="116" spans="1:15" x14ac:dyDescent="0.25">
      <c r="A116" s="3" t="s">
        <v>174</v>
      </c>
      <c r="B116" s="3" t="s">
        <v>181</v>
      </c>
      <c r="C116" s="3" t="s">
        <v>63</v>
      </c>
      <c r="D116" s="3" t="s">
        <v>63</v>
      </c>
      <c r="E116" s="3" t="s">
        <v>63</v>
      </c>
      <c r="F116" s="3" t="s">
        <v>63</v>
      </c>
      <c r="G116" s="3" t="s">
        <v>63</v>
      </c>
      <c r="H116" s="3" t="s">
        <v>63</v>
      </c>
      <c r="I116" s="3" t="s">
        <v>63</v>
      </c>
      <c r="J116" s="3" t="s">
        <v>63</v>
      </c>
      <c r="K116" s="3">
        <v>50.210009999999997</v>
      </c>
      <c r="L116" s="3" t="s">
        <v>63</v>
      </c>
      <c r="M116" s="3" t="s">
        <v>63</v>
      </c>
      <c r="N116" s="3"/>
      <c r="O116" s="3"/>
    </row>
    <row r="117" spans="1:15" x14ac:dyDescent="0.25">
      <c r="A117" s="3" t="s">
        <v>185</v>
      </c>
      <c r="B117" s="3" t="s">
        <v>186</v>
      </c>
      <c r="C117" s="3" t="s">
        <v>63</v>
      </c>
      <c r="D117" s="3" t="s">
        <v>63</v>
      </c>
      <c r="E117" s="3" t="s">
        <v>63</v>
      </c>
      <c r="F117" s="3" t="s">
        <v>63</v>
      </c>
      <c r="G117" s="3" t="s">
        <v>63</v>
      </c>
      <c r="H117" s="3">
        <v>36.477580000000003</v>
      </c>
      <c r="I117" s="3" t="s">
        <v>63</v>
      </c>
      <c r="J117" s="3" t="s">
        <v>63</v>
      </c>
      <c r="K117" s="3" t="s">
        <v>63</v>
      </c>
      <c r="L117" s="3" t="s">
        <v>63</v>
      </c>
      <c r="M117" s="3" t="s">
        <v>63</v>
      </c>
      <c r="N117" s="3"/>
      <c r="O117" s="3"/>
    </row>
    <row r="118" spans="1:15" x14ac:dyDescent="0.25">
      <c r="A118" s="3" t="s">
        <v>185</v>
      </c>
      <c r="B118" s="3" t="s">
        <v>187</v>
      </c>
      <c r="C118" s="3" t="s">
        <v>63</v>
      </c>
      <c r="D118" s="3">
        <v>30.072669999999999</v>
      </c>
      <c r="E118" s="3" t="s">
        <v>63</v>
      </c>
      <c r="F118" s="3" t="s">
        <v>63</v>
      </c>
      <c r="G118" s="3">
        <v>27.6143</v>
      </c>
      <c r="H118" s="3" t="s">
        <v>63</v>
      </c>
      <c r="I118" s="3" t="s">
        <v>63</v>
      </c>
      <c r="J118" s="3" t="s">
        <v>63</v>
      </c>
      <c r="K118" s="3">
        <v>18.57976</v>
      </c>
      <c r="L118" s="3" t="s">
        <v>63</v>
      </c>
      <c r="M118" s="3" t="s">
        <v>63</v>
      </c>
      <c r="N118" s="3"/>
      <c r="O118" s="3"/>
    </row>
    <row r="119" spans="1:15" x14ac:dyDescent="0.25">
      <c r="A119" s="3" t="s">
        <v>185</v>
      </c>
      <c r="B119" s="3" t="s">
        <v>188</v>
      </c>
      <c r="C119" s="3">
        <v>9.0200300000000002</v>
      </c>
      <c r="D119" s="3" t="s">
        <v>63</v>
      </c>
      <c r="E119" s="3" t="s">
        <v>63</v>
      </c>
      <c r="F119" s="3" t="s">
        <v>63</v>
      </c>
      <c r="G119" s="3" t="s">
        <v>63</v>
      </c>
      <c r="H119" s="3" t="s">
        <v>63</v>
      </c>
      <c r="I119" s="3" t="s">
        <v>63</v>
      </c>
      <c r="J119" s="3" t="s">
        <v>63</v>
      </c>
      <c r="K119" s="3" t="s">
        <v>63</v>
      </c>
      <c r="L119" s="3" t="s">
        <v>63</v>
      </c>
      <c r="M119" s="3" t="s">
        <v>63</v>
      </c>
      <c r="N119" s="3"/>
      <c r="O119" s="3"/>
    </row>
    <row r="120" spans="1:15" x14ac:dyDescent="0.25">
      <c r="A120" s="3" t="s">
        <v>185</v>
      </c>
      <c r="B120" s="3" t="s">
        <v>189</v>
      </c>
      <c r="C120" s="3">
        <v>11.937950000000001</v>
      </c>
      <c r="D120" s="3" t="s">
        <v>63</v>
      </c>
      <c r="E120" s="3" t="s">
        <v>63</v>
      </c>
      <c r="F120" s="3" t="s">
        <v>63</v>
      </c>
      <c r="G120" s="3" t="s">
        <v>63</v>
      </c>
      <c r="H120" s="3" t="s">
        <v>63</v>
      </c>
      <c r="I120" s="3" t="s">
        <v>63</v>
      </c>
      <c r="J120" s="3">
        <v>27.232330000000001</v>
      </c>
      <c r="K120" s="3" t="s">
        <v>63</v>
      </c>
      <c r="L120" s="3" t="s">
        <v>63</v>
      </c>
      <c r="M120" s="3" t="s">
        <v>63</v>
      </c>
      <c r="N120" s="3"/>
      <c r="O120" s="3"/>
    </row>
    <row r="121" spans="1:15" x14ac:dyDescent="0.25">
      <c r="A121" s="3" t="s">
        <v>185</v>
      </c>
      <c r="B121" s="3" t="s">
        <v>191</v>
      </c>
      <c r="C121" s="3" t="s">
        <v>63</v>
      </c>
      <c r="D121" s="3">
        <v>34.379989999999999</v>
      </c>
      <c r="E121" s="3" t="s">
        <v>63</v>
      </c>
      <c r="F121" s="3" t="s">
        <v>63</v>
      </c>
      <c r="G121" s="3">
        <v>43.245269999999998</v>
      </c>
      <c r="H121" s="3" t="s">
        <v>63</v>
      </c>
      <c r="I121" s="3" t="s">
        <v>63</v>
      </c>
      <c r="J121" s="3" t="s">
        <v>63</v>
      </c>
      <c r="K121" s="3" t="s">
        <v>63</v>
      </c>
      <c r="L121" s="3" t="s">
        <v>63</v>
      </c>
      <c r="M121" s="3" t="s">
        <v>63</v>
      </c>
      <c r="N121" s="3"/>
      <c r="O121" s="3"/>
    </row>
    <row r="122" spans="1:15" x14ac:dyDescent="0.25">
      <c r="A122" s="3" t="s">
        <v>185</v>
      </c>
      <c r="B122" s="3" t="s">
        <v>192</v>
      </c>
      <c r="C122" s="3">
        <v>11.02187</v>
      </c>
      <c r="D122" s="3" t="s">
        <v>63</v>
      </c>
      <c r="E122" s="3" t="s">
        <v>63</v>
      </c>
      <c r="F122" s="3" t="s">
        <v>63</v>
      </c>
      <c r="G122" s="3" t="s">
        <v>63</v>
      </c>
      <c r="H122" s="3" t="s">
        <v>63</v>
      </c>
      <c r="I122" s="3" t="s">
        <v>63</v>
      </c>
      <c r="J122" s="3" t="s">
        <v>63</v>
      </c>
      <c r="K122" s="3" t="s">
        <v>63</v>
      </c>
      <c r="L122" s="3" t="s">
        <v>63</v>
      </c>
      <c r="M122" s="3" t="s">
        <v>63</v>
      </c>
      <c r="N122" s="3"/>
      <c r="O122" s="3"/>
    </row>
    <row r="123" spans="1:15" x14ac:dyDescent="0.25">
      <c r="A123" s="3" t="s">
        <v>185</v>
      </c>
      <c r="B123" s="3" t="s">
        <v>193</v>
      </c>
      <c r="C123" s="3">
        <v>11.54</v>
      </c>
      <c r="D123" s="3" t="s">
        <v>63</v>
      </c>
      <c r="E123" s="3" t="s">
        <v>63</v>
      </c>
      <c r="F123" s="3" t="s">
        <v>63</v>
      </c>
      <c r="G123" s="3">
        <v>13.89845</v>
      </c>
      <c r="H123" s="3" t="s">
        <v>63</v>
      </c>
      <c r="I123" s="3" t="s">
        <v>63</v>
      </c>
      <c r="J123" s="3" t="s">
        <v>63</v>
      </c>
      <c r="K123" s="3" t="s">
        <v>63</v>
      </c>
      <c r="L123" s="3" t="s">
        <v>63</v>
      </c>
      <c r="M123" s="3" t="s">
        <v>63</v>
      </c>
      <c r="N123" s="3"/>
      <c r="O123" s="3"/>
    </row>
    <row r="124" spans="1:15" x14ac:dyDescent="0.25">
      <c r="A124" s="3" t="s">
        <v>185</v>
      </c>
      <c r="B124" s="3" t="s">
        <v>194</v>
      </c>
      <c r="C124" s="3" t="s">
        <v>63</v>
      </c>
      <c r="D124" s="3" t="s">
        <v>63</v>
      </c>
      <c r="E124" s="3">
        <v>45.324950000000001</v>
      </c>
      <c r="F124" s="3" t="s">
        <v>63</v>
      </c>
      <c r="G124" s="3" t="s">
        <v>63</v>
      </c>
      <c r="H124" s="3" t="s">
        <v>63</v>
      </c>
      <c r="I124" s="3" t="s">
        <v>63</v>
      </c>
      <c r="J124" s="3" t="s">
        <v>63</v>
      </c>
      <c r="K124" s="3" t="s">
        <v>63</v>
      </c>
      <c r="L124" s="3" t="s">
        <v>63</v>
      </c>
      <c r="M124" s="3" t="s">
        <v>63</v>
      </c>
      <c r="N124" s="3"/>
      <c r="O124" s="3"/>
    </row>
    <row r="125" spans="1:15" x14ac:dyDescent="0.25">
      <c r="A125" s="3" t="s">
        <v>185</v>
      </c>
      <c r="B125" s="3" t="s">
        <v>195</v>
      </c>
      <c r="C125" s="3" t="s">
        <v>63</v>
      </c>
      <c r="D125" s="3" t="s">
        <v>63</v>
      </c>
      <c r="E125" s="3">
        <v>34.543999999999997</v>
      </c>
      <c r="F125" s="3" t="s">
        <v>63</v>
      </c>
      <c r="G125" s="3" t="s">
        <v>63</v>
      </c>
      <c r="H125" s="3">
        <v>50.562750000000001</v>
      </c>
      <c r="I125" s="3" t="s">
        <v>63</v>
      </c>
      <c r="J125" s="3" t="s">
        <v>63</v>
      </c>
      <c r="K125" s="3" t="s">
        <v>63</v>
      </c>
      <c r="L125" s="3" t="s">
        <v>63</v>
      </c>
      <c r="M125" s="3" t="s">
        <v>63</v>
      </c>
      <c r="N125" s="3"/>
      <c r="O125" s="3"/>
    </row>
    <row r="126" spans="1:15" x14ac:dyDescent="0.25">
      <c r="A126" s="3" t="s">
        <v>185</v>
      </c>
      <c r="B126" s="3" t="s">
        <v>196</v>
      </c>
      <c r="C126" s="3" t="s">
        <v>63</v>
      </c>
      <c r="D126" s="3" t="s">
        <v>63</v>
      </c>
      <c r="E126" s="3">
        <v>24.13494</v>
      </c>
      <c r="F126" s="3" t="s">
        <v>63</v>
      </c>
      <c r="G126" s="3" t="s">
        <v>63</v>
      </c>
      <c r="H126" s="3" t="s">
        <v>63</v>
      </c>
      <c r="I126" s="3">
        <v>28.28069</v>
      </c>
      <c r="J126" s="3" t="s">
        <v>63</v>
      </c>
      <c r="K126" s="3" t="s">
        <v>63</v>
      </c>
      <c r="L126" s="3" t="s">
        <v>63</v>
      </c>
      <c r="M126" s="3" t="s">
        <v>63</v>
      </c>
      <c r="N126" s="3"/>
      <c r="O126" s="3"/>
    </row>
    <row r="127" spans="1:15" x14ac:dyDescent="0.25">
      <c r="A127" s="3" t="s">
        <v>185</v>
      </c>
      <c r="B127" s="3" t="s">
        <v>197</v>
      </c>
      <c r="C127" s="3">
        <v>34.389060000000001</v>
      </c>
      <c r="D127" s="3" t="s">
        <v>63</v>
      </c>
      <c r="E127" s="3" t="s">
        <v>63</v>
      </c>
      <c r="F127" s="3">
        <v>53.463349999999998</v>
      </c>
      <c r="G127" s="3" t="s">
        <v>63</v>
      </c>
      <c r="H127" s="3" t="s">
        <v>63</v>
      </c>
      <c r="I127" s="3" t="s">
        <v>63</v>
      </c>
      <c r="J127" s="3" t="s">
        <v>63</v>
      </c>
      <c r="K127" s="3" t="s">
        <v>63</v>
      </c>
      <c r="L127" s="3" t="s">
        <v>63</v>
      </c>
      <c r="M127" s="3" t="s">
        <v>63</v>
      </c>
      <c r="N127" s="3"/>
      <c r="O127" s="3"/>
    </row>
    <row r="128" spans="1:15" x14ac:dyDescent="0.25">
      <c r="A128" s="3" t="s">
        <v>185</v>
      </c>
      <c r="B128" s="3" t="s">
        <v>199</v>
      </c>
      <c r="C128" s="3">
        <v>47.358669999999996</v>
      </c>
      <c r="D128" s="3" t="s">
        <v>63</v>
      </c>
      <c r="E128" s="3" t="s">
        <v>63</v>
      </c>
      <c r="F128" s="3" t="s">
        <v>63</v>
      </c>
      <c r="G128" s="3">
        <v>50.532060000000001</v>
      </c>
      <c r="H128" s="3" t="s">
        <v>63</v>
      </c>
      <c r="I128" s="3" t="s">
        <v>63</v>
      </c>
      <c r="J128" s="3" t="s">
        <v>63</v>
      </c>
      <c r="K128" s="3" t="s">
        <v>63</v>
      </c>
      <c r="L128" s="3" t="s">
        <v>63</v>
      </c>
      <c r="M128" s="3" t="s">
        <v>63</v>
      </c>
      <c r="N128" s="3"/>
      <c r="O128" s="3"/>
    </row>
    <row r="129" spans="1:15" x14ac:dyDescent="0.25">
      <c r="A129" s="3" t="s">
        <v>185</v>
      </c>
      <c r="B129" s="3" t="s">
        <v>200</v>
      </c>
      <c r="C129" s="3" t="s">
        <v>63</v>
      </c>
      <c r="D129" s="3">
        <v>16.441579999999998</v>
      </c>
      <c r="E129" s="3" t="s">
        <v>63</v>
      </c>
      <c r="F129" s="3" t="s">
        <v>63</v>
      </c>
      <c r="G129" s="3" t="s">
        <v>63</v>
      </c>
      <c r="H129" s="3" t="s">
        <v>63</v>
      </c>
      <c r="I129" s="3">
        <v>21.399270000000001</v>
      </c>
      <c r="J129" s="3" t="s">
        <v>63</v>
      </c>
      <c r="K129" s="3" t="s">
        <v>63</v>
      </c>
      <c r="L129" s="3" t="s">
        <v>63</v>
      </c>
      <c r="M129" s="3" t="s">
        <v>63</v>
      </c>
      <c r="N129" s="3"/>
      <c r="O129" s="3"/>
    </row>
    <row r="130" spans="1:15" x14ac:dyDescent="0.25">
      <c r="A130" s="3" t="s">
        <v>185</v>
      </c>
      <c r="B130" s="3" t="s">
        <v>201</v>
      </c>
      <c r="C130" s="3" t="s">
        <v>63</v>
      </c>
      <c r="D130" s="3" t="s">
        <v>63</v>
      </c>
      <c r="E130" s="3">
        <v>32.491700000000002</v>
      </c>
      <c r="F130" s="3" t="s">
        <v>63</v>
      </c>
      <c r="G130" s="3" t="s">
        <v>63</v>
      </c>
      <c r="H130" s="3" t="s">
        <v>63</v>
      </c>
      <c r="I130" s="3" t="s">
        <v>63</v>
      </c>
      <c r="J130" s="3" t="s">
        <v>63</v>
      </c>
      <c r="K130" s="3" t="s">
        <v>63</v>
      </c>
      <c r="L130" s="3" t="s">
        <v>63</v>
      </c>
      <c r="M130" s="3" t="s">
        <v>63</v>
      </c>
      <c r="N130" s="3"/>
      <c r="O130" s="3"/>
    </row>
    <row r="131" spans="1:15" x14ac:dyDescent="0.25">
      <c r="A131" s="3" t="s">
        <v>185</v>
      </c>
      <c r="B131" s="3" t="s">
        <v>202</v>
      </c>
      <c r="C131" s="3">
        <v>39.247399999999999</v>
      </c>
      <c r="D131" s="3" t="s">
        <v>63</v>
      </c>
      <c r="E131" s="3" t="s">
        <v>63</v>
      </c>
      <c r="F131" s="3">
        <v>48.294110000000003</v>
      </c>
      <c r="G131" s="3" t="s">
        <v>63</v>
      </c>
      <c r="H131" s="3" t="s">
        <v>63</v>
      </c>
      <c r="I131" s="3" t="s">
        <v>63</v>
      </c>
      <c r="J131" s="3" t="s">
        <v>63</v>
      </c>
      <c r="K131" s="3">
        <v>45.787950000000002</v>
      </c>
      <c r="L131" s="3" t="s">
        <v>63</v>
      </c>
      <c r="M131" s="3" t="s">
        <v>63</v>
      </c>
      <c r="N131" s="3"/>
      <c r="O131" s="3"/>
    </row>
    <row r="132" spans="1:15" x14ac:dyDescent="0.25">
      <c r="A132" s="3" t="s">
        <v>185</v>
      </c>
      <c r="B132" s="3" t="s">
        <v>203</v>
      </c>
      <c r="C132" s="3">
        <v>51.883429999999997</v>
      </c>
      <c r="D132" s="3">
        <v>45.19</v>
      </c>
      <c r="E132" s="3" t="s">
        <v>63</v>
      </c>
      <c r="F132" s="3" t="s">
        <v>63</v>
      </c>
      <c r="G132" s="3">
        <v>50.066459999999999</v>
      </c>
      <c r="H132" s="3" t="s">
        <v>63</v>
      </c>
      <c r="I132" s="3" t="s">
        <v>63</v>
      </c>
      <c r="J132" s="3" t="s">
        <v>63</v>
      </c>
      <c r="K132" s="3">
        <v>47.38561</v>
      </c>
      <c r="L132" s="3" t="s">
        <v>63</v>
      </c>
      <c r="M132" s="3" t="s">
        <v>63</v>
      </c>
      <c r="N132" s="3"/>
      <c r="O132" s="3"/>
    </row>
    <row r="133" spans="1:15" x14ac:dyDescent="0.25">
      <c r="A133" s="3" t="s">
        <v>185</v>
      </c>
      <c r="B133" s="3" t="s">
        <v>204</v>
      </c>
      <c r="C133" s="3" t="s">
        <v>63</v>
      </c>
      <c r="D133" s="3" t="s">
        <v>63</v>
      </c>
      <c r="E133" s="3">
        <v>24.538440000000001</v>
      </c>
      <c r="F133" s="3" t="s">
        <v>63</v>
      </c>
      <c r="G133" s="3" t="s">
        <v>63</v>
      </c>
      <c r="H133" s="3" t="s">
        <v>63</v>
      </c>
      <c r="I133" s="3">
        <v>32.951360000000001</v>
      </c>
      <c r="J133" s="3" t="s">
        <v>63</v>
      </c>
      <c r="K133" s="3">
        <v>26.3048</v>
      </c>
      <c r="L133" s="3" t="s">
        <v>63</v>
      </c>
      <c r="M133" s="3" t="s">
        <v>63</v>
      </c>
      <c r="N133" s="3"/>
      <c r="O133" s="3"/>
    </row>
    <row r="134" spans="1:15" x14ac:dyDescent="0.25">
      <c r="A134" s="3" t="s">
        <v>185</v>
      </c>
      <c r="B134" s="3" t="s">
        <v>205</v>
      </c>
      <c r="C134" s="3" t="s">
        <v>63</v>
      </c>
      <c r="D134" s="3" t="s">
        <v>63</v>
      </c>
      <c r="E134" s="3" t="s">
        <v>63</v>
      </c>
      <c r="F134" s="3" t="s">
        <v>63</v>
      </c>
      <c r="G134" s="3">
        <v>17.075769999999999</v>
      </c>
      <c r="H134" s="3" t="s">
        <v>63</v>
      </c>
      <c r="I134" s="3" t="s">
        <v>63</v>
      </c>
      <c r="J134" s="3" t="s">
        <v>63</v>
      </c>
      <c r="K134" s="3" t="s">
        <v>63</v>
      </c>
      <c r="L134" s="3" t="s">
        <v>63</v>
      </c>
      <c r="M134" s="3" t="s">
        <v>63</v>
      </c>
      <c r="N134" s="3"/>
      <c r="O134" s="3"/>
    </row>
    <row r="135" spans="1:15" x14ac:dyDescent="0.25">
      <c r="A135" s="3" t="s">
        <v>185</v>
      </c>
      <c r="B135" s="3" t="s">
        <v>206</v>
      </c>
      <c r="C135" s="3" t="s">
        <v>63</v>
      </c>
      <c r="D135" s="3" t="s">
        <v>63</v>
      </c>
      <c r="E135" s="3" t="s">
        <v>63</v>
      </c>
      <c r="F135" s="3" t="s">
        <v>63</v>
      </c>
      <c r="G135" s="3">
        <v>70.511269999999996</v>
      </c>
      <c r="H135" s="3" t="s">
        <v>63</v>
      </c>
      <c r="I135" s="3" t="s">
        <v>63</v>
      </c>
      <c r="J135" s="3" t="s">
        <v>63</v>
      </c>
      <c r="K135" s="3" t="s">
        <v>63</v>
      </c>
      <c r="L135" s="3" t="s">
        <v>63</v>
      </c>
      <c r="M135" s="3" t="s">
        <v>63</v>
      </c>
      <c r="N135" s="3"/>
      <c r="O135" s="3"/>
    </row>
    <row r="136" spans="1:15" x14ac:dyDescent="0.25">
      <c r="A136" s="3" t="s">
        <v>185</v>
      </c>
      <c r="B136" s="3" t="s">
        <v>207</v>
      </c>
      <c r="C136" s="3" t="s">
        <v>63</v>
      </c>
      <c r="D136" s="3" t="s">
        <v>63</v>
      </c>
      <c r="E136" s="3" t="s">
        <v>63</v>
      </c>
      <c r="F136" s="3" t="s">
        <v>63</v>
      </c>
      <c r="G136" s="3">
        <v>26.555569999999999</v>
      </c>
      <c r="H136" s="3" t="s">
        <v>63</v>
      </c>
      <c r="I136" s="3" t="s">
        <v>63</v>
      </c>
      <c r="J136" s="3" t="s">
        <v>63</v>
      </c>
      <c r="K136" s="3">
        <v>44.32893</v>
      </c>
      <c r="L136" s="3" t="s">
        <v>63</v>
      </c>
      <c r="M136" s="3" t="s">
        <v>63</v>
      </c>
      <c r="N136" s="3"/>
      <c r="O136" s="3"/>
    </row>
    <row r="137" spans="1:15" x14ac:dyDescent="0.25">
      <c r="A137" s="3" t="s">
        <v>185</v>
      </c>
      <c r="B137" s="3" t="s">
        <v>208</v>
      </c>
      <c r="C137" s="3" t="s">
        <v>63</v>
      </c>
      <c r="D137" s="3" t="s">
        <v>63</v>
      </c>
      <c r="E137" s="3" t="s">
        <v>63</v>
      </c>
      <c r="F137" s="3">
        <v>25.543579999999999</v>
      </c>
      <c r="G137" s="3" t="s">
        <v>63</v>
      </c>
      <c r="H137" s="3" t="s">
        <v>63</v>
      </c>
      <c r="I137" s="3" t="s">
        <v>63</v>
      </c>
      <c r="J137" s="3" t="s">
        <v>63</v>
      </c>
      <c r="K137" s="3" t="s">
        <v>63</v>
      </c>
      <c r="L137" s="3" t="s">
        <v>63</v>
      </c>
      <c r="M137" s="3" t="s">
        <v>63</v>
      </c>
      <c r="N137" s="3"/>
      <c r="O137" s="3"/>
    </row>
    <row r="138" spans="1:15" x14ac:dyDescent="0.25">
      <c r="A138" s="3" t="s">
        <v>185</v>
      </c>
      <c r="B138" s="3" t="s">
        <v>209</v>
      </c>
      <c r="C138" s="3" t="s">
        <v>63</v>
      </c>
      <c r="D138" s="3" t="s">
        <v>63</v>
      </c>
      <c r="E138" s="3" t="s">
        <v>63</v>
      </c>
      <c r="F138" s="3" t="s">
        <v>63</v>
      </c>
      <c r="G138" s="3" t="s">
        <v>63</v>
      </c>
      <c r="H138" s="3" t="s">
        <v>63</v>
      </c>
      <c r="I138" s="3" t="s">
        <v>63</v>
      </c>
      <c r="J138" s="3" t="s">
        <v>63</v>
      </c>
      <c r="K138" s="3">
        <v>26.500789999999999</v>
      </c>
      <c r="L138" s="3" t="s">
        <v>63</v>
      </c>
      <c r="M138" s="3" t="s">
        <v>63</v>
      </c>
      <c r="N138" s="3"/>
      <c r="O138" s="3"/>
    </row>
    <row r="139" spans="1:15" x14ac:dyDescent="0.25">
      <c r="A139" s="3" t="s">
        <v>185</v>
      </c>
      <c r="B139" s="3" t="s">
        <v>210</v>
      </c>
      <c r="C139" s="3">
        <v>25.7515</v>
      </c>
      <c r="D139" s="3" t="s">
        <v>63</v>
      </c>
      <c r="E139" s="3" t="s">
        <v>63</v>
      </c>
      <c r="F139" s="3" t="s">
        <v>63</v>
      </c>
      <c r="G139" s="3">
        <v>21.77</v>
      </c>
      <c r="H139" s="3" t="s">
        <v>63</v>
      </c>
      <c r="I139" s="3">
        <v>21.80753</v>
      </c>
      <c r="J139" s="3" t="s">
        <v>63</v>
      </c>
      <c r="K139" s="3" t="s">
        <v>63</v>
      </c>
      <c r="L139" s="3" t="s">
        <v>63</v>
      </c>
      <c r="M139" s="3" t="s">
        <v>63</v>
      </c>
      <c r="N139" s="3"/>
      <c r="O139" s="3"/>
    </row>
    <row r="140" spans="1:15" x14ac:dyDescent="0.25">
      <c r="A140" s="3" t="s">
        <v>185</v>
      </c>
      <c r="B140" s="3" t="s">
        <v>211</v>
      </c>
      <c r="C140" s="3">
        <v>19.36</v>
      </c>
      <c r="D140" s="3" t="s">
        <v>63</v>
      </c>
      <c r="E140" s="3" t="s">
        <v>63</v>
      </c>
      <c r="F140" s="3">
        <v>17.207740000000001</v>
      </c>
      <c r="G140" s="3" t="s">
        <v>63</v>
      </c>
      <c r="H140" s="3">
        <v>28.465530000000001</v>
      </c>
      <c r="I140" s="3" t="s">
        <v>63</v>
      </c>
      <c r="J140" s="3" t="s">
        <v>63</v>
      </c>
      <c r="K140" s="3">
        <v>27.450240000000001</v>
      </c>
      <c r="L140" s="3" t="s">
        <v>63</v>
      </c>
      <c r="M140" s="3" t="s">
        <v>63</v>
      </c>
      <c r="N140" s="3"/>
      <c r="O140" s="3"/>
    </row>
    <row r="141" spans="1:15" x14ac:dyDescent="0.25">
      <c r="A141" s="3" t="s">
        <v>185</v>
      </c>
      <c r="B141" s="3" t="s">
        <v>212</v>
      </c>
      <c r="C141" s="3" t="s">
        <v>63</v>
      </c>
      <c r="D141" s="3">
        <v>29.890820000000001</v>
      </c>
      <c r="E141" s="3" t="s">
        <v>63</v>
      </c>
      <c r="F141" s="3" t="s">
        <v>63</v>
      </c>
      <c r="G141" s="3" t="s">
        <v>63</v>
      </c>
      <c r="H141" s="3">
        <v>46.124740000000003</v>
      </c>
      <c r="I141" s="3" t="s">
        <v>63</v>
      </c>
      <c r="J141" s="3" t="s">
        <v>63</v>
      </c>
      <c r="K141" s="3" t="s">
        <v>63</v>
      </c>
      <c r="L141" s="3" t="s">
        <v>63</v>
      </c>
      <c r="M141" s="3" t="s">
        <v>63</v>
      </c>
      <c r="N141" s="3"/>
      <c r="O141" s="3"/>
    </row>
    <row r="142" spans="1:15" x14ac:dyDescent="0.25">
      <c r="A142" s="3" t="s">
        <v>185</v>
      </c>
      <c r="B142" s="3" t="s">
        <v>214</v>
      </c>
      <c r="C142" s="3" t="s">
        <v>63</v>
      </c>
      <c r="D142" s="3">
        <v>14.743550000000001</v>
      </c>
      <c r="E142" s="3" t="s">
        <v>63</v>
      </c>
      <c r="F142" s="3" t="s">
        <v>63</v>
      </c>
      <c r="G142" s="3" t="s">
        <v>63</v>
      </c>
      <c r="H142" s="3" t="s">
        <v>63</v>
      </c>
      <c r="I142" s="3" t="s">
        <v>63</v>
      </c>
      <c r="J142" s="3" t="s">
        <v>63</v>
      </c>
      <c r="K142" s="3" t="s">
        <v>63</v>
      </c>
      <c r="L142" s="3" t="s">
        <v>63</v>
      </c>
      <c r="M142" s="3" t="s">
        <v>63</v>
      </c>
      <c r="N142" s="3"/>
      <c r="O142" s="3"/>
    </row>
    <row r="143" spans="1:15" x14ac:dyDescent="0.25">
      <c r="A143" s="3" t="s">
        <v>185</v>
      </c>
      <c r="B143" s="3" t="s">
        <v>215</v>
      </c>
      <c r="C143" s="3" t="s">
        <v>63</v>
      </c>
      <c r="D143" s="3" t="s">
        <v>63</v>
      </c>
      <c r="E143" s="3" t="s">
        <v>63</v>
      </c>
      <c r="F143" s="3">
        <v>56.435299999999998</v>
      </c>
      <c r="G143" s="3" t="s">
        <v>63</v>
      </c>
      <c r="H143" s="3" t="s">
        <v>63</v>
      </c>
      <c r="I143" s="3" t="s">
        <v>63</v>
      </c>
      <c r="J143" s="3" t="s">
        <v>63</v>
      </c>
      <c r="K143" s="3" t="s">
        <v>63</v>
      </c>
      <c r="L143" s="3" t="s">
        <v>63</v>
      </c>
      <c r="M143" s="3" t="s">
        <v>63</v>
      </c>
      <c r="N143" s="3"/>
      <c r="O143" s="3"/>
    </row>
    <row r="144" spans="1:15" x14ac:dyDescent="0.25">
      <c r="A144" s="3" t="s">
        <v>185</v>
      </c>
      <c r="B144" s="3" t="s">
        <v>216</v>
      </c>
      <c r="C144" s="3" t="s">
        <v>63</v>
      </c>
      <c r="D144" s="3" t="s">
        <v>63</v>
      </c>
      <c r="E144" s="3">
        <v>5.8311099999999998</v>
      </c>
      <c r="F144" s="3" t="s">
        <v>63</v>
      </c>
      <c r="G144" s="3" t="s">
        <v>63</v>
      </c>
      <c r="H144" s="3" t="s">
        <v>63</v>
      </c>
      <c r="I144" s="3" t="s">
        <v>63</v>
      </c>
      <c r="J144" s="3" t="s">
        <v>63</v>
      </c>
      <c r="K144" s="3" t="s">
        <v>63</v>
      </c>
      <c r="L144" s="3" t="s">
        <v>63</v>
      </c>
      <c r="M144" s="3" t="s">
        <v>63</v>
      </c>
      <c r="N144" s="3"/>
      <c r="O144" s="3"/>
    </row>
    <row r="145" spans="1:15" x14ac:dyDescent="0.25">
      <c r="A145" s="3" t="s">
        <v>185</v>
      </c>
      <c r="B145" s="3" t="s">
        <v>247</v>
      </c>
      <c r="C145" s="3">
        <v>63.107559999999999</v>
      </c>
      <c r="D145" s="3">
        <v>62.884129999999999</v>
      </c>
      <c r="E145" s="3" t="s">
        <v>63</v>
      </c>
      <c r="F145" s="3">
        <v>51.651589999999999</v>
      </c>
      <c r="G145" s="3" t="s">
        <v>63</v>
      </c>
      <c r="H145" s="3" t="s">
        <v>63</v>
      </c>
      <c r="I145" s="3">
        <v>66.692300000000003</v>
      </c>
      <c r="J145" s="3" t="s">
        <v>63</v>
      </c>
      <c r="K145" s="3">
        <v>62.45675</v>
      </c>
      <c r="L145" s="3" t="s">
        <v>63</v>
      </c>
      <c r="M145" s="3" t="s">
        <v>63</v>
      </c>
      <c r="N145" s="3"/>
      <c r="O145" s="3"/>
    </row>
    <row r="146" spans="1:15" x14ac:dyDescent="0.25">
      <c r="A146" s="3" t="s">
        <v>185</v>
      </c>
      <c r="B146" s="3" t="s">
        <v>217</v>
      </c>
      <c r="C146" s="3">
        <v>15.4396</v>
      </c>
      <c r="D146" s="3" t="s">
        <v>63</v>
      </c>
      <c r="E146" s="3" t="s">
        <v>63</v>
      </c>
      <c r="F146" s="3" t="s">
        <v>63</v>
      </c>
      <c r="G146" s="3" t="s">
        <v>63</v>
      </c>
      <c r="H146" s="3">
        <v>27.932690000000001</v>
      </c>
      <c r="I146" s="3" t="s">
        <v>63</v>
      </c>
      <c r="J146" s="3" t="s">
        <v>63</v>
      </c>
      <c r="K146" s="3" t="s">
        <v>63</v>
      </c>
      <c r="L146" s="3" t="s">
        <v>63</v>
      </c>
      <c r="M146" s="3" t="s">
        <v>63</v>
      </c>
      <c r="N146" s="3"/>
      <c r="O146" s="3"/>
    </row>
    <row r="147" spans="1:15" x14ac:dyDescent="0.25">
      <c r="A147" s="3" t="s">
        <v>185</v>
      </c>
      <c r="B147" s="3" t="s">
        <v>218</v>
      </c>
      <c r="C147" s="3" t="s">
        <v>63</v>
      </c>
      <c r="D147" s="3" t="s">
        <v>63</v>
      </c>
      <c r="E147" s="3" t="s">
        <v>63</v>
      </c>
      <c r="F147" s="3" t="s">
        <v>63</v>
      </c>
      <c r="G147" s="3">
        <v>33.835059999999999</v>
      </c>
      <c r="H147" s="3" t="s">
        <v>63</v>
      </c>
      <c r="I147" s="3" t="s">
        <v>63</v>
      </c>
      <c r="J147" s="3" t="s">
        <v>63</v>
      </c>
      <c r="K147" s="3" t="s">
        <v>63</v>
      </c>
      <c r="L147" s="3" t="s">
        <v>63</v>
      </c>
      <c r="M147" s="3" t="s">
        <v>63</v>
      </c>
      <c r="N147" s="3"/>
      <c r="O147" s="3"/>
    </row>
    <row r="148" spans="1:15" x14ac:dyDescent="0.25">
      <c r="A148" s="3" t="s">
        <v>185</v>
      </c>
      <c r="B148" s="3" t="s">
        <v>219</v>
      </c>
      <c r="C148" s="3" t="s">
        <v>63</v>
      </c>
      <c r="D148" s="3">
        <v>15.08957</v>
      </c>
      <c r="E148" s="3" t="s">
        <v>63</v>
      </c>
      <c r="F148" s="3" t="s">
        <v>63</v>
      </c>
      <c r="G148" s="3">
        <v>22.51</v>
      </c>
      <c r="H148" s="3" t="s">
        <v>63</v>
      </c>
      <c r="I148" s="3">
        <v>24.408000000000001</v>
      </c>
      <c r="J148" s="3">
        <v>26.634550000000001</v>
      </c>
      <c r="K148" s="3" t="s">
        <v>63</v>
      </c>
      <c r="L148" s="3" t="s">
        <v>63</v>
      </c>
      <c r="M148" s="3" t="s">
        <v>63</v>
      </c>
      <c r="N148" s="3"/>
      <c r="O148" s="3"/>
    </row>
    <row r="149" spans="1:15" x14ac:dyDescent="0.25">
      <c r="A149" s="3" t="s">
        <v>185</v>
      </c>
      <c r="B149" s="3" t="s">
        <v>221</v>
      </c>
      <c r="C149" s="3">
        <v>29.21</v>
      </c>
      <c r="D149" s="3" t="s">
        <v>63</v>
      </c>
      <c r="E149" s="3" t="s">
        <v>63</v>
      </c>
      <c r="F149" s="3">
        <v>40.378819999999997</v>
      </c>
      <c r="G149" s="3" t="s">
        <v>63</v>
      </c>
      <c r="H149" s="3" t="s">
        <v>63</v>
      </c>
      <c r="I149" s="3" t="s">
        <v>63</v>
      </c>
      <c r="J149" s="3">
        <v>44.146369999999997</v>
      </c>
      <c r="K149" s="3" t="s">
        <v>63</v>
      </c>
      <c r="L149" s="3" t="s">
        <v>63</v>
      </c>
      <c r="M149" s="3" t="s">
        <v>63</v>
      </c>
      <c r="N149" s="3"/>
      <c r="O149" s="3"/>
    </row>
    <row r="150" spans="1:15" x14ac:dyDescent="0.25">
      <c r="A150" s="3" t="s">
        <v>185</v>
      </c>
      <c r="B150" s="3" t="s">
        <v>222</v>
      </c>
      <c r="C150" s="3" t="s">
        <v>63</v>
      </c>
      <c r="D150" s="3">
        <v>84.939409999999995</v>
      </c>
      <c r="E150" s="3" t="s">
        <v>63</v>
      </c>
      <c r="F150" s="3" t="s">
        <v>63</v>
      </c>
      <c r="G150" s="3" t="s">
        <v>63</v>
      </c>
      <c r="H150" s="3" t="s">
        <v>63</v>
      </c>
      <c r="I150" s="3">
        <v>87.671760000000006</v>
      </c>
      <c r="J150" s="3" t="s">
        <v>63</v>
      </c>
      <c r="K150" s="3" t="s">
        <v>63</v>
      </c>
      <c r="L150" s="3" t="s">
        <v>63</v>
      </c>
      <c r="M150" s="3" t="s">
        <v>63</v>
      </c>
      <c r="N150" s="3"/>
      <c r="O150" s="3"/>
    </row>
    <row r="151" spans="1:15" x14ac:dyDescent="0.25">
      <c r="A151" s="3" t="s">
        <v>185</v>
      </c>
      <c r="B151" s="3" t="s">
        <v>223</v>
      </c>
      <c r="C151" s="3">
        <v>14.593209999999999</v>
      </c>
      <c r="D151" s="3" t="s">
        <v>63</v>
      </c>
      <c r="E151" s="3" t="s">
        <v>63</v>
      </c>
      <c r="F151" s="3" t="s">
        <v>63</v>
      </c>
      <c r="G151" s="3" t="s">
        <v>63</v>
      </c>
      <c r="H151" s="3" t="s">
        <v>63</v>
      </c>
      <c r="I151" s="3" t="s">
        <v>63</v>
      </c>
      <c r="J151" s="3" t="s">
        <v>63</v>
      </c>
      <c r="K151" s="3" t="s">
        <v>63</v>
      </c>
      <c r="L151" s="3" t="s">
        <v>63</v>
      </c>
      <c r="M151" s="3" t="s">
        <v>63</v>
      </c>
      <c r="N151" s="3"/>
      <c r="O151" s="3"/>
    </row>
    <row r="152" spans="1:15" x14ac:dyDescent="0.25">
      <c r="A152" s="3" t="s">
        <v>185</v>
      </c>
      <c r="B152" s="3" t="s">
        <v>224</v>
      </c>
      <c r="C152" s="3">
        <v>26.852060000000002</v>
      </c>
      <c r="D152" s="3" t="s">
        <v>63</v>
      </c>
      <c r="E152" s="3" t="s">
        <v>63</v>
      </c>
      <c r="F152" s="3" t="s">
        <v>63</v>
      </c>
      <c r="G152" s="3">
        <v>23.871919999999999</v>
      </c>
      <c r="H152" s="3" t="s">
        <v>63</v>
      </c>
      <c r="I152" s="3" t="s">
        <v>63</v>
      </c>
      <c r="J152" s="3">
        <v>47.486490000000003</v>
      </c>
      <c r="K152" s="3" t="s">
        <v>63</v>
      </c>
      <c r="L152" s="3" t="s">
        <v>63</v>
      </c>
      <c r="M152" s="3" t="s">
        <v>63</v>
      </c>
      <c r="N152" s="3"/>
      <c r="O152" s="3"/>
    </row>
    <row r="153" spans="1:15" x14ac:dyDescent="0.25">
      <c r="A153" s="3" t="s">
        <v>185</v>
      </c>
      <c r="B153" s="3" t="s">
        <v>225</v>
      </c>
      <c r="C153" s="3" t="s">
        <v>63</v>
      </c>
      <c r="D153" s="3">
        <v>23.135649999999998</v>
      </c>
      <c r="E153" s="3" t="s">
        <v>63</v>
      </c>
      <c r="F153" s="3" t="s">
        <v>63</v>
      </c>
      <c r="G153" s="3" t="s">
        <v>63</v>
      </c>
      <c r="H153" s="3" t="s">
        <v>63</v>
      </c>
      <c r="I153" s="3">
        <v>26.190819999999999</v>
      </c>
      <c r="J153" s="3" t="s">
        <v>63</v>
      </c>
      <c r="K153" s="3" t="s">
        <v>63</v>
      </c>
      <c r="L153" s="3" t="s">
        <v>63</v>
      </c>
      <c r="M153" s="3" t="s">
        <v>63</v>
      </c>
      <c r="N153" s="3"/>
      <c r="O153" s="3"/>
    </row>
    <row r="154" spans="1:15" x14ac:dyDescent="0.25">
      <c r="A154" s="3" t="s">
        <v>185</v>
      </c>
      <c r="B154" s="3" t="s">
        <v>226</v>
      </c>
      <c r="C154" s="3">
        <v>14.0489</v>
      </c>
      <c r="D154" s="3" t="s">
        <v>63</v>
      </c>
      <c r="E154" s="3" t="s">
        <v>63</v>
      </c>
      <c r="F154" s="3" t="s">
        <v>63</v>
      </c>
      <c r="G154" s="3" t="s">
        <v>63</v>
      </c>
      <c r="H154" s="3">
        <v>28.715720000000001</v>
      </c>
      <c r="I154" s="3" t="s">
        <v>63</v>
      </c>
      <c r="J154" s="3" t="s">
        <v>63</v>
      </c>
      <c r="K154" s="3" t="s">
        <v>63</v>
      </c>
      <c r="L154" s="3" t="s">
        <v>63</v>
      </c>
      <c r="M154" s="3" t="s">
        <v>63</v>
      </c>
      <c r="N154" s="3"/>
      <c r="O154" s="3"/>
    </row>
    <row r="155" spans="1:15" x14ac:dyDescent="0.25">
      <c r="A155" s="3" t="s">
        <v>185</v>
      </c>
      <c r="B155" s="3" t="s">
        <v>227</v>
      </c>
      <c r="C155" s="3">
        <v>48.587980000000002</v>
      </c>
      <c r="D155" s="3" t="s">
        <v>63</v>
      </c>
      <c r="E155" s="3" t="s">
        <v>63</v>
      </c>
      <c r="F155" s="3">
        <v>51.454439999999998</v>
      </c>
      <c r="G155" s="3" t="s">
        <v>63</v>
      </c>
      <c r="H155" s="3" t="s">
        <v>63</v>
      </c>
      <c r="I155" s="3" t="s">
        <v>63</v>
      </c>
      <c r="J155" s="3" t="s">
        <v>63</v>
      </c>
      <c r="K155" s="3">
        <v>51.086930000000002</v>
      </c>
      <c r="L155" s="3" t="s">
        <v>63</v>
      </c>
      <c r="M155" s="3" t="s">
        <v>63</v>
      </c>
      <c r="N155" s="3"/>
      <c r="O155" s="3"/>
    </row>
    <row r="156" spans="1:15" x14ac:dyDescent="0.25">
      <c r="A156" s="3" t="s">
        <v>185</v>
      </c>
      <c r="B156" s="3" t="s">
        <v>228</v>
      </c>
      <c r="C156" s="3">
        <v>71.662620000000004</v>
      </c>
      <c r="D156" s="3" t="s">
        <v>63</v>
      </c>
      <c r="E156" s="3" t="s">
        <v>63</v>
      </c>
      <c r="F156" s="3" t="s">
        <v>63</v>
      </c>
      <c r="G156" s="3">
        <v>69.739999999999995</v>
      </c>
      <c r="H156" s="3">
        <v>72.624080000000006</v>
      </c>
      <c r="I156" s="3" t="s">
        <v>63</v>
      </c>
      <c r="J156" s="3" t="s">
        <v>63</v>
      </c>
      <c r="K156" s="3" t="s">
        <v>63</v>
      </c>
      <c r="L156" s="3">
        <v>53.94247</v>
      </c>
      <c r="M156" s="3" t="s">
        <v>63</v>
      </c>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229</v>
      </c>
    </row>
    <row r="4" spans="1:15" x14ac:dyDescent="0.25">
      <c r="A4" t="s">
        <v>271</v>
      </c>
    </row>
    <row r="5" spans="1:15" x14ac:dyDescent="0.25">
      <c r="A5" t="s">
        <v>280</v>
      </c>
    </row>
    <row r="6" spans="1:15" x14ac:dyDescent="0.25">
      <c r="A6" t="s">
        <v>281</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62</v>
      </c>
      <c r="C11" s="3" t="s">
        <v>63</v>
      </c>
      <c r="D11" s="3">
        <v>13.718959999999999</v>
      </c>
      <c r="E11" s="3" t="s">
        <v>63</v>
      </c>
      <c r="F11" s="3" t="s">
        <v>63</v>
      </c>
      <c r="G11" s="3" t="s">
        <v>63</v>
      </c>
      <c r="H11" s="3">
        <v>24.079059999999998</v>
      </c>
      <c r="I11" s="3" t="s">
        <v>63</v>
      </c>
      <c r="J11" s="3" t="s">
        <v>63</v>
      </c>
      <c r="K11" s="3" t="s">
        <v>63</v>
      </c>
      <c r="L11" s="3" t="s">
        <v>63</v>
      </c>
      <c r="M11" s="3" t="s">
        <v>63</v>
      </c>
      <c r="N11" s="3"/>
      <c r="O11" s="3"/>
    </row>
    <row r="12" spans="1:15" x14ac:dyDescent="0.25">
      <c r="A12" s="3" t="s">
        <v>61</v>
      </c>
      <c r="B12" s="3" t="s">
        <v>64</v>
      </c>
      <c r="C12" s="3" t="s">
        <v>63</v>
      </c>
      <c r="D12" s="3">
        <v>13.447279999999999</v>
      </c>
      <c r="E12" s="3" t="s">
        <v>63</v>
      </c>
      <c r="F12" s="3">
        <v>17.350000000000001</v>
      </c>
      <c r="G12" s="3">
        <v>18.896129999999999</v>
      </c>
      <c r="H12" s="3" t="s">
        <v>63</v>
      </c>
      <c r="I12" s="3" t="s">
        <v>63</v>
      </c>
      <c r="J12" s="3" t="s">
        <v>63</v>
      </c>
      <c r="K12" s="3" t="s">
        <v>63</v>
      </c>
      <c r="L12" s="3">
        <v>29.362739999999999</v>
      </c>
      <c r="M12" s="3" t="s">
        <v>63</v>
      </c>
      <c r="N12" s="3"/>
      <c r="O12" s="3"/>
    </row>
    <row r="13" spans="1:15" x14ac:dyDescent="0.25">
      <c r="A13" s="3" t="s">
        <v>61</v>
      </c>
      <c r="B13" s="3" t="s">
        <v>65</v>
      </c>
      <c r="C13" s="3">
        <v>20.97946</v>
      </c>
      <c r="D13" s="3" t="s">
        <v>63</v>
      </c>
      <c r="E13" s="3" t="s">
        <v>63</v>
      </c>
      <c r="F13" s="3" t="s">
        <v>63</v>
      </c>
      <c r="G13" s="3" t="s">
        <v>63</v>
      </c>
      <c r="H13" s="3" t="s">
        <v>63</v>
      </c>
      <c r="I13" s="3" t="s">
        <v>63</v>
      </c>
      <c r="J13" s="3" t="s">
        <v>63</v>
      </c>
      <c r="K13" s="3" t="s">
        <v>63</v>
      </c>
      <c r="L13" s="3" t="s">
        <v>63</v>
      </c>
      <c r="M13" s="3" t="s">
        <v>63</v>
      </c>
      <c r="N13" s="3"/>
      <c r="O13" s="3"/>
    </row>
    <row r="14" spans="1:15" x14ac:dyDescent="0.25">
      <c r="A14" s="3" t="s">
        <v>61</v>
      </c>
      <c r="B14" s="3" t="s">
        <v>66</v>
      </c>
      <c r="C14" s="3" t="s">
        <v>63</v>
      </c>
      <c r="D14" s="3">
        <v>34.979999999999997</v>
      </c>
      <c r="E14" s="3" t="s">
        <v>63</v>
      </c>
      <c r="F14" s="3" t="s">
        <v>63</v>
      </c>
      <c r="G14" s="3" t="s">
        <v>63</v>
      </c>
      <c r="H14" s="3" t="s">
        <v>63</v>
      </c>
      <c r="I14" s="3">
        <v>42.890569999999997</v>
      </c>
      <c r="J14" s="3" t="s">
        <v>63</v>
      </c>
      <c r="K14" s="3" t="s">
        <v>63</v>
      </c>
      <c r="L14" s="3" t="s">
        <v>63</v>
      </c>
      <c r="M14" s="3" t="s">
        <v>63</v>
      </c>
      <c r="N14" s="3"/>
      <c r="O14" s="3"/>
    </row>
    <row r="15" spans="1:15" x14ac:dyDescent="0.25">
      <c r="A15" s="3" t="s">
        <v>61</v>
      </c>
      <c r="B15" s="3" t="s">
        <v>68</v>
      </c>
      <c r="C15" s="3" t="s">
        <v>63</v>
      </c>
      <c r="D15" s="3">
        <v>91.172619999999995</v>
      </c>
      <c r="E15" s="3" t="s">
        <v>63</v>
      </c>
      <c r="F15" s="3" t="s">
        <v>63</v>
      </c>
      <c r="G15" s="3" t="s">
        <v>63</v>
      </c>
      <c r="H15" s="3">
        <v>93.794560000000004</v>
      </c>
      <c r="I15" s="3" t="s">
        <v>63</v>
      </c>
      <c r="J15" s="3" t="s">
        <v>63</v>
      </c>
      <c r="K15" s="3" t="s">
        <v>63</v>
      </c>
      <c r="L15" s="3" t="s">
        <v>63</v>
      </c>
      <c r="M15" s="3" t="s">
        <v>63</v>
      </c>
      <c r="N15" s="3"/>
      <c r="O15" s="3"/>
    </row>
    <row r="16" spans="1:15" x14ac:dyDescent="0.25">
      <c r="A16" s="3" t="s">
        <v>61</v>
      </c>
      <c r="B16" s="3" t="s">
        <v>69</v>
      </c>
      <c r="C16" s="3" t="s">
        <v>63</v>
      </c>
      <c r="D16" s="3" t="s">
        <v>63</v>
      </c>
      <c r="E16" s="3">
        <v>85.285709999999995</v>
      </c>
      <c r="F16" s="3" t="s">
        <v>63</v>
      </c>
      <c r="G16" s="3">
        <v>80.577449999999999</v>
      </c>
      <c r="H16" s="3" t="s">
        <v>63</v>
      </c>
      <c r="I16" s="3" t="s">
        <v>63</v>
      </c>
      <c r="J16" s="3" t="s">
        <v>63</v>
      </c>
      <c r="K16" s="3" t="s">
        <v>63</v>
      </c>
      <c r="L16" s="3" t="s">
        <v>63</v>
      </c>
      <c r="M16" s="3" t="s">
        <v>63</v>
      </c>
      <c r="N16" s="3"/>
      <c r="O16" s="3"/>
    </row>
    <row r="17" spans="1:15" x14ac:dyDescent="0.25">
      <c r="A17" s="3" t="s">
        <v>61</v>
      </c>
      <c r="B17" s="3" t="s">
        <v>70</v>
      </c>
      <c r="C17" s="3" t="s">
        <v>63</v>
      </c>
      <c r="D17" s="3" t="s">
        <v>63</v>
      </c>
      <c r="E17" s="3" t="s">
        <v>63</v>
      </c>
      <c r="F17" s="3" t="s">
        <v>63</v>
      </c>
      <c r="G17" s="3" t="s">
        <v>63</v>
      </c>
      <c r="H17" s="3" t="s">
        <v>63</v>
      </c>
      <c r="I17" s="3" t="s">
        <v>63</v>
      </c>
      <c r="J17" s="3">
        <v>39.65343</v>
      </c>
      <c r="K17" s="3" t="s">
        <v>63</v>
      </c>
      <c r="L17" s="3" t="s">
        <v>63</v>
      </c>
      <c r="M17" s="3" t="s">
        <v>63</v>
      </c>
      <c r="N17" s="3"/>
      <c r="O17" s="3"/>
    </row>
    <row r="18" spans="1:15" x14ac:dyDescent="0.25">
      <c r="A18" s="3" t="s">
        <v>61</v>
      </c>
      <c r="B18" s="3" t="s">
        <v>72</v>
      </c>
      <c r="C18" s="3" t="s">
        <v>63</v>
      </c>
      <c r="D18" s="3" t="s">
        <v>63</v>
      </c>
      <c r="E18" s="3">
        <v>19.509029999999999</v>
      </c>
      <c r="F18" s="3" t="s">
        <v>63</v>
      </c>
      <c r="G18" s="3" t="s">
        <v>63</v>
      </c>
      <c r="H18" s="3" t="s">
        <v>63</v>
      </c>
      <c r="I18" s="3" t="s">
        <v>63</v>
      </c>
      <c r="J18" s="3" t="s">
        <v>63</v>
      </c>
      <c r="K18" s="3">
        <v>23.410959999999999</v>
      </c>
      <c r="L18" s="3" t="s">
        <v>63</v>
      </c>
      <c r="M18" s="3" t="s">
        <v>63</v>
      </c>
      <c r="N18" s="3"/>
      <c r="O18" s="3"/>
    </row>
    <row r="19" spans="1:15" x14ac:dyDescent="0.25">
      <c r="A19" s="3" t="s">
        <v>61</v>
      </c>
      <c r="B19" s="3" t="s">
        <v>74</v>
      </c>
      <c r="C19" s="3" t="s">
        <v>63</v>
      </c>
      <c r="D19" s="3" t="s">
        <v>63</v>
      </c>
      <c r="E19" s="3">
        <v>59.54166</v>
      </c>
      <c r="F19" s="3" t="s">
        <v>63</v>
      </c>
      <c r="G19" s="3" t="s">
        <v>63</v>
      </c>
      <c r="H19" s="3" t="s">
        <v>63</v>
      </c>
      <c r="I19" s="3" t="s">
        <v>63</v>
      </c>
      <c r="J19" s="3">
        <v>71.62809</v>
      </c>
      <c r="K19" s="3" t="s">
        <v>63</v>
      </c>
      <c r="L19" s="3" t="s">
        <v>63</v>
      </c>
      <c r="M19" s="3" t="s">
        <v>63</v>
      </c>
      <c r="N19" s="3"/>
      <c r="O19" s="3"/>
    </row>
    <row r="20" spans="1:15" x14ac:dyDescent="0.25">
      <c r="A20" s="3" t="s">
        <v>61</v>
      </c>
      <c r="B20" s="3" t="s">
        <v>75</v>
      </c>
      <c r="C20" s="3" t="s">
        <v>63</v>
      </c>
      <c r="D20" s="3" t="s">
        <v>63</v>
      </c>
      <c r="E20" s="3" t="s">
        <v>63</v>
      </c>
      <c r="F20" s="3" t="s">
        <v>63</v>
      </c>
      <c r="G20" s="3" t="s">
        <v>63</v>
      </c>
      <c r="H20" s="3" t="s">
        <v>63</v>
      </c>
      <c r="I20" s="3">
        <v>95.627619999999993</v>
      </c>
      <c r="J20" s="3" t="s">
        <v>63</v>
      </c>
      <c r="K20" s="3" t="s">
        <v>63</v>
      </c>
      <c r="L20" s="3" t="s">
        <v>63</v>
      </c>
      <c r="M20" s="3" t="s">
        <v>63</v>
      </c>
      <c r="N20" s="3"/>
      <c r="O20" s="3"/>
    </row>
    <row r="21" spans="1:15" x14ac:dyDescent="0.25">
      <c r="A21" s="3" t="s">
        <v>77</v>
      </c>
      <c r="B21" s="3" t="s">
        <v>79</v>
      </c>
      <c r="C21" s="3">
        <v>16.975069999999999</v>
      </c>
      <c r="D21" s="3" t="s">
        <v>63</v>
      </c>
      <c r="E21" s="3" t="s">
        <v>63</v>
      </c>
      <c r="F21" s="3" t="s">
        <v>63</v>
      </c>
      <c r="G21" s="3">
        <v>21.229019999999998</v>
      </c>
      <c r="H21" s="3" t="s">
        <v>63</v>
      </c>
      <c r="I21" s="3" t="s">
        <v>63</v>
      </c>
      <c r="J21" s="3" t="s">
        <v>63</v>
      </c>
      <c r="K21" s="3" t="s">
        <v>63</v>
      </c>
      <c r="L21" s="3" t="s">
        <v>63</v>
      </c>
      <c r="M21" s="3" t="s">
        <v>63</v>
      </c>
      <c r="N21" s="3"/>
      <c r="O21" s="3"/>
    </row>
    <row r="22" spans="1:15" x14ac:dyDescent="0.25">
      <c r="A22" s="3" t="s">
        <v>77</v>
      </c>
      <c r="B22" s="3" t="s">
        <v>233</v>
      </c>
      <c r="C22" s="3">
        <v>43.97</v>
      </c>
      <c r="D22" s="3" t="s">
        <v>63</v>
      </c>
      <c r="E22" s="3">
        <v>54.77</v>
      </c>
      <c r="F22" s="3" t="s">
        <v>63</v>
      </c>
      <c r="G22" s="3">
        <v>60.87</v>
      </c>
      <c r="H22" s="3" t="s">
        <v>63</v>
      </c>
      <c r="I22" s="3" t="s">
        <v>63</v>
      </c>
      <c r="J22" s="3" t="s">
        <v>63</v>
      </c>
      <c r="K22" s="3" t="s">
        <v>63</v>
      </c>
      <c r="L22" s="3" t="s">
        <v>63</v>
      </c>
      <c r="M22" s="3" t="s">
        <v>63</v>
      </c>
      <c r="N22" s="3"/>
      <c r="O22" s="3"/>
    </row>
    <row r="23" spans="1:15" x14ac:dyDescent="0.25">
      <c r="A23" s="3" t="s">
        <v>77</v>
      </c>
      <c r="B23" s="3" t="s">
        <v>82</v>
      </c>
      <c r="C23" s="3" t="s">
        <v>63</v>
      </c>
      <c r="D23" s="3" t="s">
        <v>63</v>
      </c>
      <c r="E23" s="3">
        <v>50.65</v>
      </c>
      <c r="F23" s="3" t="s">
        <v>63</v>
      </c>
      <c r="G23" s="3" t="s">
        <v>63</v>
      </c>
      <c r="H23" s="3" t="s">
        <v>63</v>
      </c>
      <c r="I23" s="3" t="s">
        <v>63</v>
      </c>
      <c r="J23" s="3">
        <v>63.188609999999997</v>
      </c>
      <c r="K23" s="3" t="s">
        <v>63</v>
      </c>
      <c r="L23" s="3" t="s">
        <v>63</v>
      </c>
      <c r="M23" s="3" t="s">
        <v>63</v>
      </c>
      <c r="N23" s="3"/>
      <c r="O23" s="3"/>
    </row>
    <row r="24" spans="1:15" x14ac:dyDescent="0.25">
      <c r="A24" s="3" t="s">
        <v>77</v>
      </c>
      <c r="B24" s="3" t="s">
        <v>84</v>
      </c>
      <c r="C24" s="3" t="s">
        <v>63</v>
      </c>
      <c r="D24" s="3" t="s">
        <v>63</v>
      </c>
      <c r="E24" s="3">
        <v>24.571680000000001</v>
      </c>
      <c r="F24" s="3" t="s">
        <v>63</v>
      </c>
      <c r="G24" s="3" t="s">
        <v>63</v>
      </c>
      <c r="H24" s="3" t="s">
        <v>63</v>
      </c>
      <c r="I24" s="3" t="s">
        <v>63</v>
      </c>
      <c r="J24" s="3">
        <v>31.09862</v>
      </c>
      <c r="K24" s="3" t="s">
        <v>63</v>
      </c>
      <c r="L24" s="3" t="s">
        <v>63</v>
      </c>
      <c r="M24" s="3" t="s">
        <v>63</v>
      </c>
      <c r="N24" s="3"/>
      <c r="O24" s="3"/>
    </row>
    <row r="25" spans="1:15" x14ac:dyDescent="0.25">
      <c r="A25" s="3" t="s">
        <v>77</v>
      </c>
      <c r="B25" s="3" t="s">
        <v>86</v>
      </c>
      <c r="C25" s="3">
        <v>62.62</v>
      </c>
      <c r="D25" s="3" t="s">
        <v>63</v>
      </c>
      <c r="E25" s="3" t="s">
        <v>63</v>
      </c>
      <c r="F25" s="3" t="s">
        <v>63</v>
      </c>
      <c r="G25" s="3">
        <v>63.077469999999998</v>
      </c>
      <c r="H25" s="3" t="s">
        <v>63</v>
      </c>
      <c r="I25" s="3" t="s">
        <v>63</v>
      </c>
      <c r="J25" s="3" t="s">
        <v>63</v>
      </c>
      <c r="K25" s="3">
        <v>77.288700000000006</v>
      </c>
      <c r="L25" s="3" t="s">
        <v>63</v>
      </c>
      <c r="M25" s="3" t="s">
        <v>63</v>
      </c>
      <c r="N25" s="3"/>
      <c r="O25" s="3"/>
    </row>
    <row r="26" spans="1:15" x14ac:dyDescent="0.25">
      <c r="A26" s="3" t="s">
        <v>77</v>
      </c>
      <c r="B26" s="3" t="s">
        <v>87</v>
      </c>
      <c r="C26" s="3" t="s">
        <v>63</v>
      </c>
      <c r="D26" s="3" t="s">
        <v>63</v>
      </c>
      <c r="E26" s="3" t="s">
        <v>63</v>
      </c>
      <c r="F26" s="3" t="s">
        <v>63</v>
      </c>
      <c r="G26" s="3" t="s">
        <v>63</v>
      </c>
      <c r="H26" s="3" t="s">
        <v>63</v>
      </c>
      <c r="I26" s="3">
        <v>16.533390000000001</v>
      </c>
      <c r="J26" s="3" t="s">
        <v>63</v>
      </c>
      <c r="K26" s="3" t="s">
        <v>63</v>
      </c>
      <c r="L26" s="3" t="s">
        <v>63</v>
      </c>
      <c r="M26" s="3" t="s">
        <v>63</v>
      </c>
      <c r="N26" s="3"/>
      <c r="O26" s="3"/>
    </row>
    <row r="27" spans="1:15" x14ac:dyDescent="0.25">
      <c r="A27" s="3" t="s">
        <v>77</v>
      </c>
      <c r="B27" s="3" t="s">
        <v>252</v>
      </c>
      <c r="C27" s="3" t="s">
        <v>63</v>
      </c>
      <c r="D27" s="3" t="s">
        <v>63</v>
      </c>
      <c r="E27" s="3" t="s">
        <v>63</v>
      </c>
      <c r="F27" s="3">
        <v>67.47</v>
      </c>
      <c r="G27" s="3" t="s">
        <v>63</v>
      </c>
      <c r="H27" s="3" t="s">
        <v>63</v>
      </c>
      <c r="I27" s="3" t="s">
        <v>63</v>
      </c>
      <c r="J27" s="3" t="s">
        <v>63</v>
      </c>
      <c r="K27" s="3">
        <v>78.3215</v>
      </c>
      <c r="L27" s="3" t="s">
        <v>63</v>
      </c>
      <c r="M27" s="3" t="s">
        <v>63</v>
      </c>
      <c r="N27" s="3"/>
      <c r="O27" s="3"/>
    </row>
    <row r="28" spans="1:15" x14ac:dyDescent="0.25">
      <c r="A28" s="3" t="s">
        <v>77</v>
      </c>
      <c r="B28" s="3" t="s">
        <v>89</v>
      </c>
      <c r="C28" s="3" t="s">
        <v>63</v>
      </c>
      <c r="D28" s="3" t="s">
        <v>63</v>
      </c>
      <c r="E28" s="3" t="s">
        <v>63</v>
      </c>
      <c r="F28" s="3">
        <v>54.149560000000001</v>
      </c>
      <c r="G28" s="3" t="s">
        <v>63</v>
      </c>
      <c r="H28" s="3" t="s">
        <v>63</v>
      </c>
      <c r="I28" s="3">
        <v>57.43927</v>
      </c>
      <c r="J28" s="3" t="s">
        <v>63</v>
      </c>
      <c r="K28" s="3" t="s">
        <v>63</v>
      </c>
      <c r="L28" s="3" t="s">
        <v>63</v>
      </c>
      <c r="M28" s="3" t="s">
        <v>63</v>
      </c>
      <c r="N28" s="3"/>
      <c r="O28" s="3"/>
    </row>
    <row r="29" spans="1:15" x14ac:dyDescent="0.25">
      <c r="A29" s="3" t="s">
        <v>77</v>
      </c>
      <c r="B29" s="3" t="s">
        <v>90</v>
      </c>
      <c r="C29" s="3" t="s">
        <v>63</v>
      </c>
      <c r="D29" s="3" t="s">
        <v>63</v>
      </c>
      <c r="E29" s="3" t="s">
        <v>63</v>
      </c>
      <c r="F29" s="3" t="s">
        <v>63</v>
      </c>
      <c r="G29" s="3" t="s">
        <v>63</v>
      </c>
      <c r="H29" s="3" t="s">
        <v>63</v>
      </c>
      <c r="I29" s="3">
        <v>51.892650000000003</v>
      </c>
      <c r="J29" s="3" t="s">
        <v>63</v>
      </c>
      <c r="K29" s="3" t="s">
        <v>63</v>
      </c>
      <c r="L29" s="3" t="s">
        <v>63</v>
      </c>
      <c r="M29" s="3" t="s">
        <v>63</v>
      </c>
      <c r="N29" s="3"/>
      <c r="O29" s="3"/>
    </row>
    <row r="30" spans="1:15" x14ac:dyDescent="0.25">
      <c r="A30" s="3" t="s">
        <v>77</v>
      </c>
      <c r="B30" s="3" t="s">
        <v>91</v>
      </c>
      <c r="C30" s="3" t="s">
        <v>63</v>
      </c>
      <c r="D30" s="3">
        <v>48.391039999999997</v>
      </c>
      <c r="E30" s="3" t="s">
        <v>63</v>
      </c>
      <c r="F30" s="3" t="s">
        <v>63</v>
      </c>
      <c r="G30" s="3">
        <v>55.106670000000001</v>
      </c>
      <c r="H30" s="3" t="s">
        <v>63</v>
      </c>
      <c r="I30" s="3" t="s">
        <v>63</v>
      </c>
      <c r="J30" s="3" t="s">
        <v>63</v>
      </c>
      <c r="K30" s="3" t="s">
        <v>63</v>
      </c>
      <c r="L30" s="3" t="s">
        <v>63</v>
      </c>
      <c r="M30" s="3" t="s">
        <v>63</v>
      </c>
      <c r="N30" s="3"/>
      <c r="O30" s="3"/>
    </row>
    <row r="31" spans="1:15" x14ac:dyDescent="0.25">
      <c r="A31" s="3" t="s">
        <v>92</v>
      </c>
      <c r="B31" s="3" t="s">
        <v>93</v>
      </c>
      <c r="C31" s="3" t="s">
        <v>63</v>
      </c>
      <c r="D31" s="3" t="s">
        <v>63</v>
      </c>
      <c r="E31" s="3" t="s">
        <v>63</v>
      </c>
      <c r="F31" s="3" t="s">
        <v>63</v>
      </c>
      <c r="G31" s="3" t="s">
        <v>63</v>
      </c>
      <c r="H31" s="3" t="s">
        <v>63</v>
      </c>
      <c r="I31" s="3" t="s">
        <v>63</v>
      </c>
      <c r="J31" s="3">
        <v>80.312110000000004</v>
      </c>
      <c r="K31" s="3" t="s">
        <v>63</v>
      </c>
      <c r="L31" s="3" t="s">
        <v>63</v>
      </c>
      <c r="M31" s="3" t="s">
        <v>63</v>
      </c>
      <c r="N31" s="3"/>
      <c r="O31" s="3"/>
    </row>
    <row r="32" spans="1:15" x14ac:dyDescent="0.25">
      <c r="A32" s="3" t="s">
        <v>92</v>
      </c>
      <c r="B32" s="3" t="s">
        <v>95</v>
      </c>
      <c r="C32" s="3" t="s">
        <v>63</v>
      </c>
      <c r="D32" s="3">
        <v>85.21</v>
      </c>
      <c r="E32" s="3" t="s">
        <v>63</v>
      </c>
      <c r="F32" s="3">
        <v>91.64</v>
      </c>
      <c r="G32" s="3">
        <v>88.32</v>
      </c>
      <c r="H32" s="3" t="s">
        <v>63</v>
      </c>
      <c r="I32" s="3" t="s">
        <v>63</v>
      </c>
      <c r="J32" s="3" t="s">
        <v>63</v>
      </c>
      <c r="K32" s="3" t="s">
        <v>63</v>
      </c>
      <c r="L32" s="3" t="s">
        <v>63</v>
      </c>
      <c r="M32" s="3" t="s">
        <v>63</v>
      </c>
      <c r="N32" s="3"/>
      <c r="O32" s="3"/>
    </row>
    <row r="33" spans="1:15" x14ac:dyDescent="0.25">
      <c r="A33" s="3" t="s">
        <v>92</v>
      </c>
      <c r="B33" s="3" t="s">
        <v>96</v>
      </c>
      <c r="C33" s="3" t="s">
        <v>63</v>
      </c>
      <c r="D33" s="3" t="s">
        <v>63</v>
      </c>
      <c r="E33" s="3">
        <v>90.030929999999998</v>
      </c>
      <c r="F33" s="3" t="s">
        <v>63</v>
      </c>
      <c r="G33" s="3" t="s">
        <v>63</v>
      </c>
      <c r="H33" s="3" t="s">
        <v>63</v>
      </c>
      <c r="I33" s="3" t="s">
        <v>63</v>
      </c>
      <c r="J33" s="3" t="s">
        <v>63</v>
      </c>
      <c r="K33" s="3" t="s">
        <v>63</v>
      </c>
      <c r="L33" s="3" t="s">
        <v>63</v>
      </c>
      <c r="M33" s="3" t="s">
        <v>63</v>
      </c>
      <c r="N33" s="3"/>
      <c r="O33" s="3"/>
    </row>
    <row r="34" spans="1:15" x14ac:dyDescent="0.25">
      <c r="A34" s="3" t="s">
        <v>92</v>
      </c>
      <c r="B34" s="3" t="s">
        <v>97</v>
      </c>
      <c r="C34" s="3" t="s">
        <v>63</v>
      </c>
      <c r="D34" s="3">
        <v>85.18</v>
      </c>
      <c r="E34" s="3" t="s">
        <v>63</v>
      </c>
      <c r="F34" s="3">
        <v>81.8</v>
      </c>
      <c r="G34" s="3">
        <v>86.18</v>
      </c>
      <c r="H34" s="3" t="s">
        <v>63</v>
      </c>
      <c r="I34" s="3" t="s">
        <v>63</v>
      </c>
      <c r="J34" s="3" t="s">
        <v>63</v>
      </c>
      <c r="K34" s="3" t="s">
        <v>63</v>
      </c>
      <c r="L34" s="3" t="s">
        <v>63</v>
      </c>
      <c r="M34" s="3" t="s">
        <v>63</v>
      </c>
      <c r="N34" s="3"/>
      <c r="O34" s="3"/>
    </row>
    <row r="35" spans="1:15" x14ac:dyDescent="0.25">
      <c r="A35" s="3" t="s">
        <v>92</v>
      </c>
      <c r="B35" s="3" t="s">
        <v>254</v>
      </c>
      <c r="C35" s="3" t="s">
        <v>63</v>
      </c>
      <c r="D35" s="3" t="s">
        <v>63</v>
      </c>
      <c r="E35" s="3">
        <v>93.060069999999996</v>
      </c>
      <c r="F35" s="3" t="s">
        <v>63</v>
      </c>
      <c r="G35" s="3" t="s">
        <v>63</v>
      </c>
      <c r="H35" s="3" t="s">
        <v>63</v>
      </c>
      <c r="I35" s="3" t="s">
        <v>63</v>
      </c>
      <c r="J35" s="3" t="s">
        <v>63</v>
      </c>
      <c r="K35" s="3" t="s">
        <v>63</v>
      </c>
      <c r="L35" s="3" t="s">
        <v>63</v>
      </c>
      <c r="M35" s="3" t="s">
        <v>63</v>
      </c>
      <c r="N35" s="3"/>
      <c r="O35" s="3"/>
    </row>
    <row r="36" spans="1:15" x14ac:dyDescent="0.25">
      <c r="A36" s="3" t="s">
        <v>92</v>
      </c>
      <c r="B36" s="3" t="s">
        <v>99</v>
      </c>
      <c r="C36" s="3" t="s">
        <v>63</v>
      </c>
      <c r="D36" s="3">
        <v>84.18</v>
      </c>
      <c r="E36" s="3" t="s">
        <v>63</v>
      </c>
      <c r="F36" s="3">
        <v>83.32</v>
      </c>
      <c r="G36" s="3">
        <v>80.06</v>
      </c>
      <c r="H36" s="3" t="s">
        <v>63</v>
      </c>
      <c r="I36" s="3" t="s">
        <v>63</v>
      </c>
      <c r="J36" s="3" t="s">
        <v>63</v>
      </c>
      <c r="K36" s="3" t="s">
        <v>63</v>
      </c>
      <c r="L36" s="3" t="s">
        <v>63</v>
      </c>
      <c r="M36" s="3" t="s">
        <v>63</v>
      </c>
      <c r="N36" s="3"/>
      <c r="O36" s="3"/>
    </row>
    <row r="37" spans="1:15" x14ac:dyDescent="0.25">
      <c r="A37" s="3" t="s">
        <v>92</v>
      </c>
      <c r="B37" s="3" t="s">
        <v>100</v>
      </c>
      <c r="C37" s="3">
        <v>85.7</v>
      </c>
      <c r="D37" s="3" t="s">
        <v>63</v>
      </c>
      <c r="E37" s="3" t="s">
        <v>63</v>
      </c>
      <c r="F37" s="3" t="s">
        <v>63</v>
      </c>
      <c r="G37" s="3" t="s">
        <v>63</v>
      </c>
      <c r="H37" s="3" t="s">
        <v>63</v>
      </c>
      <c r="I37" s="3" t="s">
        <v>63</v>
      </c>
      <c r="J37" s="3" t="s">
        <v>63</v>
      </c>
      <c r="K37" s="3" t="s">
        <v>63</v>
      </c>
      <c r="L37" s="3" t="s">
        <v>63</v>
      </c>
      <c r="M37" s="3" t="s">
        <v>63</v>
      </c>
      <c r="N37" s="3"/>
      <c r="O37" s="3"/>
    </row>
    <row r="38" spans="1:15" x14ac:dyDescent="0.25">
      <c r="A38" s="3" t="s">
        <v>92</v>
      </c>
      <c r="B38" s="3" t="s">
        <v>101</v>
      </c>
      <c r="C38" s="3" t="s">
        <v>63</v>
      </c>
      <c r="D38" s="3">
        <v>95.04</v>
      </c>
      <c r="E38" s="3" t="s">
        <v>63</v>
      </c>
      <c r="F38" s="3">
        <v>96.37</v>
      </c>
      <c r="G38" s="3">
        <v>94.69</v>
      </c>
      <c r="H38" s="3" t="s">
        <v>63</v>
      </c>
      <c r="I38" s="3" t="s">
        <v>63</v>
      </c>
      <c r="J38" s="3" t="s">
        <v>63</v>
      </c>
      <c r="K38" s="3" t="s">
        <v>63</v>
      </c>
      <c r="L38" s="3" t="s">
        <v>63</v>
      </c>
      <c r="M38" s="3" t="s">
        <v>63</v>
      </c>
      <c r="N38" s="3"/>
      <c r="O38" s="3"/>
    </row>
    <row r="39" spans="1:15" x14ac:dyDescent="0.25">
      <c r="A39" s="3" t="s">
        <v>92</v>
      </c>
      <c r="B39" s="3" t="s">
        <v>102</v>
      </c>
      <c r="C39" s="3" t="s">
        <v>63</v>
      </c>
      <c r="D39" s="3">
        <v>92.25</v>
      </c>
      <c r="E39" s="3" t="s">
        <v>63</v>
      </c>
      <c r="F39" s="3">
        <v>92.68</v>
      </c>
      <c r="G39" s="3">
        <v>94.42</v>
      </c>
      <c r="H39" s="3" t="s">
        <v>63</v>
      </c>
      <c r="I39" s="3" t="s">
        <v>63</v>
      </c>
      <c r="J39" s="3" t="s">
        <v>63</v>
      </c>
      <c r="K39" s="3" t="s">
        <v>63</v>
      </c>
      <c r="L39" s="3" t="s">
        <v>63</v>
      </c>
      <c r="M39" s="3" t="s">
        <v>63</v>
      </c>
      <c r="N39" s="3"/>
      <c r="O39" s="3"/>
    </row>
    <row r="40" spans="1:15" x14ac:dyDescent="0.25">
      <c r="A40" s="3" t="s">
        <v>92</v>
      </c>
      <c r="B40" s="3" t="s">
        <v>103</v>
      </c>
      <c r="C40" s="3" t="s">
        <v>63</v>
      </c>
      <c r="D40" s="3">
        <v>69.42</v>
      </c>
      <c r="E40" s="3" t="s">
        <v>63</v>
      </c>
      <c r="F40" s="3">
        <v>77.459999999999994</v>
      </c>
      <c r="G40" s="3">
        <v>82.1</v>
      </c>
      <c r="H40" s="3" t="s">
        <v>63</v>
      </c>
      <c r="I40" s="3" t="s">
        <v>63</v>
      </c>
      <c r="J40" s="3" t="s">
        <v>63</v>
      </c>
      <c r="K40" s="3" t="s">
        <v>63</v>
      </c>
      <c r="L40" s="3" t="s">
        <v>63</v>
      </c>
      <c r="M40" s="3" t="s">
        <v>63</v>
      </c>
      <c r="N40" s="3"/>
      <c r="O40" s="3"/>
    </row>
    <row r="41" spans="1:15" x14ac:dyDescent="0.25">
      <c r="A41" s="3" t="s">
        <v>92</v>
      </c>
      <c r="B41" s="3" t="s">
        <v>104</v>
      </c>
      <c r="C41" s="3" t="s">
        <v>63</v>
      </c>
      <c r="D41" s="3">
        <v>83.1</v>
      </c>
      <c r="E41" s="3" t="s">
        <v>63</v>
      </c>
      <c r="F41" s="3">
        <v>81.540000000000006</v>
      </c>
      <c r="G41" s="3">
        <v>82.74</v>
      </c>
      <c r="H41" s="3" t="s">
        <v>63</v>
      </c>
      <c r="I41" s="3" t="s">
        <v>63</v>
      </c>
      <c r="J41" s="3" t="s">
        <v>63</v>
      </c>
      <c r="K41" s="3" t="s">
        <v>63</v>
      </c>
      <c r="L41" s="3" t="s">
        <v>63</v>
      </c>
      <c r="M41" s="3" t="s">
        <v>63</v>
      </c>
      <c r="N41" s="3"/>
      <c r="O41" s="3"/>
    </row>
    <row r="42" spans="1:15" x14ac:dyDescent="0.25">
      <c r="A42" s="3" t="s">
        <v>92</v>
      </c>
      <c r="B42" s="3" t="s">
        <v>105</v>
      </c>
      <c r="C42" s="3" t="s">
        <v>63</v>
      </c>
      <c r="D42" s="3">
        <v>88.47</v>
      </c>
      <c r="E42" s="3" t="s">
        <v>63</v>
      </c>
      <c r="F42" s="3">
        <v>87.57</v>
      </c>
      <c r="G42" s="3">
        <v>89.04</v>
      </c>
      <c r="H42" s="3" t="s">
        <v>63</v>
      </c>
      <c r="I42" s="3" t="s">
        <v>63</v>
      </c>
      <c r="J42" s="3" t="s">
        <v>63</v>
      </c>
      <c r="K42" s="3" t="s">
        <v>63</v>
      </c>
      <c r="L42" s="3" t="s">
        <v>63</v>
      </c>
      <c r="M42" s="3" t="s">
        <v>63</v>
      </c>
      <c r="N42" s="3"/>
      <c r="O42" s="3"/>
    </row>
    <row r="43" spans="1:15" x14ac:dyDescent="0.25">
      <c r="A43" s="3" t="s">
        <v>92</v>
      </c>
      <c r="B43" s="3" t="s">
        <v>107</v>
      </c>
      <c r="C43" s="3" t="s">
        <v>63</v>
      </c>
      <c r="D43" s="3">
        <v>84.15</v>
      </c>
      <c r="E43" s="3" t="s">
        <v>63</v>
      </c>
      <c r="F43" s="3">
        <v>82.67</v>
      </c>
      <c r="G43" s="3">
        <v>80.069999999999993</v>
      </c>
      <c r="H43" s="3" t="s">
        <v>63</v>
      </c>
      <c r="I43" s="3" t="s">
        <v>63</v>
      </c>
      <c r="J43" s="3" t="s">
        <v>63</v>
      </c>
      <c r="K43" s="3" t="s">
        <v>63</v>
      </c>
      <c r="L43" s="3" t="s">
        <v>63</v>
      </c>
      <c r="M43" s="3" t="s">
        <v>63</v>
      </c>
      <c r="N43" s="3"/>
      <c r="O43" s="3"/>
    </row>
    <row r="44" spans="1:15" x14ac:dyDescent="0.25">
      <c r="A44" s="3" t="s">
        <v>92</v>
      </c>
      <c r="B44" s="3" t="s">
        <v>255</v>
      </c>
      <c r="C44" s="3" t="s">
        <v>63</v>
      </c>
      <c r="D44" s="3">
        <v>94.74</v>
      </c>
      <c r="E44" s="3" t="s">
        <v>63</v>
      </c>
      <c r="F44" s="3">
        <v>92.27</v>
      </c>
      <c r="G44" s="3">
        <v>93.05</v>
      </c>
      <c r="H44" s="3" t="s">
        <v>63</v>
      </c>
      <c r="I44" s="3" t="s">
        <v>63</v>
      </c>
      <c r="J44" s="3" t="s">
        <v>63</v>
      </c>
      <c r="K44" s="3" t="s">
        <v>63</v>
      </c>
      <c r="L44" s="3" t="s">
        <v>63</v>
      </c>
      <c r="M44" s="3" t="s">
        <v>63</v>
      </c>
      <c r="N44" s="3"/>
      <c r="O44" s="3"/>
    </row>
    <row r="45" spans="1:15" x14ac:dyDescent="0.25">
      <c r="A45" s="3" t="s">
        <v>92</v>
      </c>
      <c r="B45" s="3" t="s">
        <v>109</v>
      </c>
      <c r="C45" s="3" t="s">
        <v>63</v>
      </c>
      <c r="D45" s="3">
        <v>86.47</v>
      </c>
      <c r="E45" s="3" t="s">
        <v>63</v>
      </c>
      <c r="F45" s="3">
        <v>87.11</v>
      </c>
      <c r="G45" s="3">
        <v>85.69</v>
      </c>
      <c r="H45" s="3" t="s">
        <v>63</v>
      </c>
      <c r="I45" s="3" t="s">
        <v>63</v>
      </c>
      <c r="J45" s="3" t="s">
        <v>63</v>
      </c>
      <c r="K45" s="3" t="s">
        <v>63</v>
      </c>
      <c r="L45" s="3" t="s">
        <v>63</v>
      </c>
      <c r="M45" s="3" t="s">
        <v>63</v>
      </c>
      <c r="N45" s="3"/>
      <c r="O45" s="3"/>
    </row>
    <row r="46" spans="1:15" x14ac:dyDescent="0.25">
      <c r="A46" s="3" t="s">
        <v>92</v>
      </c>
      <c r="B46" s="3" t="s">
        <v>110</v>
      </c>
      <c r="C46" s="3" t="s">
        <v>63</v>
      </c>
      <c r="D46" s="3">
        <v>64.03</v>
      </c>
      <c r="E46" s="3" t="s">
        <v>63</v>
      </c>
      <c r="F46" s="3">
        <v>65.06</v>
      </c>
      <c r="G46" s="3">
        <v>70.22</v>
      </c>
      <c r="H46" s="3" t="s">
        <v>63</v>
      </c>
      <c r="I46" s="3" t="s">
        <v>63</v>
      </c>
      <c r="J46" s="3" t="s">
        <v>63</v>
      </c>
      <c r="K46" s="3" t="s">
        <v>63</v>
      </c>
      <c r="L46" s="3" t="s">
        <v>63</v>
      </c>
      <c r="M46" s="3" t="s">
        <v>63</v>
      </c>
      <c r="N46" s="3"/>
      <c r="O46" s="3"/>
    </row>
    <row r="47" spans="1:15" x14ac:dyDescent="0.25">
      <c r="A47" s="3" t="s">
        <v>92</v>
      </c>
      <c r="B47" s="3" t="s">
        <v>111</v>
      </c>
      <c r="C47" s="3" t="s">
        <v>63</v>
      </c>
      <c r="D47" s="3">
        <v>91.69</v>
      </c>
      <c r="E47" s="3" t="s">
        <v>63</v>
      </c>
      <c r="F47" s="3">
        <v>92.17</v>
      </c>
      <c r="G47" s="3">
        <v>94.36</v>
      </c>
      <c r="H47" s="3" t="s">
        <v>63</v>
      </c>
      <c r="I47" s="3" t="s">
        <v>63</v>
      </c>
      <c r="J47" s="3" t="s">
        <v>63</v>
      </c>
      <c r="K47" s="3" t="s">
        <v>63</v>
      </c>
      <c r="L47" s="3" t="s">
        <v>63</v>
      </c>
      <c r="M47" s="3" t="s">
        <v>63</v>
      </c>
      <c r="N47" s="3"/>
      <c r="O47" s="3"/>
    </row>
    <row r="48" spans="1:15" x14ac:dyDescent="0.25">
      <c r="A48" s="3" t="s">
        <v>92</v>
      </c>
      <c r="B48" s="3" t="s">
        <v>112</v>
      </c>
      <c r="C48" s="3" t="s">
        <v>63</v>
      </c>
      <c r="D48" s="3">
        <v>81.069999999999993</v>
      </c>
      <c r="E48" s="3" t="s">
        <v>63</v>
      </c>
      <c r="F48" s="3">
        <v>85.01</v>
      </c>
      <c r="G48" s="3">
        <v>83.27</v>
      </c>
      <c r="H48" s="3" t="s">
        <v>63</v>
      </c>
      <c r="I48" s="3" t="s">
        <v>63</v>
      </c>
      <c r="J48" s="3" t="s">
        <v>63</v>
      </c>
      <c r="K48" s="3" t="s">
        <v>63</v>
      </c>
      <c r="L48" s="3" t="s">
        <v>63</v>
      </c>
      <c r="M48" s="3" t="s">
        <v>63</v>
      </c>
      <c r="N48" s="3"/>
      <c r="O48" s="3"/>
    </row>
    <row r="49" spans="1:15" x14ac:dyDescent="0.25">
      <c r="A49" s="3" t="s">
        <v>92</v>
      </c>
      <c r="B49" s="3" t="s">
        <v>113</v>
      </c>
      <c r="C49" s="3" t="s">
        <v>63</v>
      </c>
      <c r="D49" s="3">
        <v>77.83</v>
      </c>
      <c r="E49" s="3" t="s">
        <v>63</v>
      </c>
      <c r="F49" s="3">
        <v>85.58</v>
      </c>
      <c r="G49" s="3">
        <v>83.78</v>
      </c>
      <c r="H49" s="3" t="s">
        <v>63</v>
      </c>
      <c r="I49" s="3" t="s">
        <v>63</v>
      </c>
      <c r="J49" s="3" t="s">
        <v>63</v>
      </c>
      <c r="K49" s="3" t="s">
        <v>63</v>
      </c>
      <c r="L49" s="3" t="s">
        <v>63</v>
      </c>
      <c r="M49" s="3" t="s">
        <v>63</v>
      </c>
      <c r="N49" s="3"/>
      <c r="O49" s="3"/>
    </row>
    <row r="50" spans="1:15" x14ac:dyDescent="0.25">
      <c r="A50" s="3" t="s">
        <v>92</v>
      </c>
      <c r="B50" s="3" t="s">
        <v>114</v>
      </c>
      <c r="C50" s="3" t="s">
        <v>63</v>
      </c>
      <c r="D50" s="3">
        <v>85.05</v>
      </c>
      <c r="E50" s="3" t="s">
        <v>63</v>
      </c>
      <c r="F50" s="3">
        <v>91.74</v>
      </c>
      <c r="G50" s="3">
        <v>89.04</v>
      </c>
      <c r="H50" s="3" t="s">
        <v>63</v>
      </c>
      <c r="I50" s="3" t="s">
        <v>63</v>
      </c>
      <c r="J50" s="3" t="s">
        <v>63</v>
      </c>
      <c r="K50" s="3" t="s">
        <v>63</v>
      </c>
      <c r="L50" s="3" t="s">
        <v>63</v>
      </c>
      <c r="M50" s="3" t="s">
        <v>63</v>
      </c>
      <c r="N50" s="3"/>
      <c r="O50" s="3"/>
    </row>
    <row r="51" spans="1:15" x14ac:dyDescent="0.25">
      <c r="A51" s="3" t="s">
        <v>92</v>
      </c>
      <c r="B51" s="3" t="s">
        <v>115</v>
      </c>
      <c r="C51" s="3" t="s">
        <v>63</v>
      </c>
      <c r="D51" s="3">
        <v>76.959999999999994</v>
      </c>
      <c r="E51" s="3" t="s">
        <v>63</v>
      </c>
      <c r="F51" s="3">
        <v>74.09</v>
      </c>
      <c r="G51" s="3">
        <v>69.16</v>
      </c>
      <c r="H51" s="3" t="s">
        <v>63</v>
      </c>
      <c r="I51" s="3" t="s">
        <v>63</v>
      </c>
      <c r="J51" s="3" t="s">
        <v>63</v>
      </c>
      <c r="K51" s="3" t="s">
        <v>63</v>
      </c>
      <c r="L51" s="3" t="s">
        <v>63</v>
      </c>
      <c r="M51" s="3" t="s">
        <v>63</v>
      </c>
      <c r="N51" s="3"/>
      <c r="O51" s="3"/>
    </row>
    <row r="52" spans="1:15" x14ac:dyDescent="0.25">
      <c r="A52" s="3" t="s">
        <v>92</v>
      </c>
      <c r="B52" s="3" t="s">
        <v>116</v>
      </c>
      <c r="C52" s="3" t="s">
        <v>63</v>
      </c>
      <c r="D52" s="3">
        <v>69.040000000000006</v>
      </c>
      <c r="E52" s="3" t="s">
        <v>63</v>
      </c>
      <c r="F52" s="3">
        <v>70.09</v>
      </c>
      <c r="G52" s="3">
        <v>75.12</v>
      </c>
      <c r="H52" s="3" t="s">
        <v>63</v>
      </c>
      <c r="I52" s="3" t="s">
        <v>63</v>
      </c>
      <c r="J52" s="3" t="s">
        <v>63</v>
      </c>
      <c r="K52" s="3" t="s">
        <v>63</v>
      </c>
      <c r="L52" s="3" t="s">
        <v>63</v>
      </c>
      <c r="M52" s="3" t="s">
        <v>63</v>
      </c>
      <c r="N52" s="3"/>
      <c r="O52" s="3"/>
    </row>
    <row r="53" spans="1:15" x14ac:dyDescent="0.25">
      <c r="A53" s="3" t="s">
        <v>92</v>
      </c>
      <c r="B53" s="3" t="s">
        <v>257</v>
      </c>
      <c r="C53" s="3" t="s">
        <v>63</v>
      </c>
      <c r="D53" s="3" t="s">
        <v>63</v>
      </c>
      <c r="E53" s="3" t="s">
        <v>63</v>
      </c>
      <c r="F53" s="3">
        <v>83.998469999999998</v>
      </c>
      <c r="G53" s="3" t="s">
        <v>63</v>
      </c>
      <c r="H53" s="3" t="s">
        <v>63</v>
      </c>
      <c r="I53" s="3" t="s">
        <v>63</v>
      </c>
      <c r="J53" s="3" t="s">
        <v>63</v>
      </c>
      <c r="K53" s="3">
        <v>86.245080000000002</v>
      </c>
      <c r="L53" s="3" t="s">
        <v>63</v>
      </c>
      <c r="M53" s="3" t="s">
        <v>63</v>
      </c>
      <c r="N53" s="3"/>
      <c r="O53" s="3"/>
    </row>
    <row r="54" spans="1:15" x14ac:dyDescent="0.25">
      <c r="A54" s="3" t="s">
        <v>92</v>
      </c>
      <c r="B54" s="3" t="s">
        <v>118</v>
      </c>
      <c r="C54" s="3" t="s">
        <v>63</v>
      </c>
      <c r="D54" s="3">
        <v>75.78</v>
      </c>
      <c r="E54" s="3" t="s">
        <v>63</v>
      </c>
      <c r="F54" s="3">
        <v>78.47</v>
      </c>
      <c r="G54" s="3">
        <v>79.069999999999993</v>
      </c>
      <c r="H54" s="3" t="s">
        <v>63</v>
      </c>
      <c r="I54" s="3" t="s">
        <v>63</v>
      </c>
      <c r="J54" s="3" t="s">
        <v>63</v>
      </c>
      <c r="K54" s="3" t="s">
        <v>63</v>
      </c>
      <c r="L54" s="3" t="s">
        <v>63</v>
      </c>
      <c r="M54" s="3" t="s">
        <v>63</v>
      </c>
      <c r="N54" s="3"/>
      <c r="O54" s="3"/>
    </row>
    <row r="55" spans="1:15" x14ac:dyDescent="0.25">
      <c r="A55" s="3" t="s">
        <v>92</v>
      </c>
      <c r="B55" s="3" t="s">
        <v>258</v>
      </c>
      <c r="C55" s="3" t="s">
        <v>63</v>
      </c>
      <c r="D55" s="3">
        <v>74.436070000000001</v>
      </c>
      <c r="E55" s="3" t="s">
        <v>63</v>
      </c>
      <c r="F55" s="3" t="s">
        <v>63</v>
      </c>
      <c r="G55" s="3" t="s">
        <v>63</v>
      </c>
      <c r="H55" s="3" t="s">
        <v>63</v>
      </c>
      <c r="I55" s="3" t="s">
        <v>63</v>
      </c>
      <c r="J55" s="3" t="s">
        <v>63</v>
      </c>
      <c r="K55" s="3" t="s">
        <v>63</v>
      </c>
      <c r="L55" s="3" t="s">
        <v>63</v>
      </c>
      <c r="M55" s="3" t="s">
        <v>63</v>
      </c>
      <c r="N55" s="3"/>
      <c r="O55" s="3"/>
    </row>
    <row r="56" spans="1:15" x14ac:dyDescent="0.25">
      <c r="A56" s="3" t="s">
        <v>92</v>
      </c>
      <c r="B56" s="3" t="s">
        <v>119</v>
      </c>
      <c r="C56" s="3" t="s">
        <v>63</v>
      </c>
      <c r="D56" s="3">
        <v>71.540000000000006</v>
      </c>
      <c r="E56" s="3" t="s">
        <v>63</v>
      </c>
      <c r="F56" s="3">
        <v>73.290000000000006</v>
      </c>
      <c r="G56" s="3">
        <v>77.56</v>
      </c>
      <c r="H56" s="3" t="s">
        <v>63</v>
      </c>
      <c r="I56" s="3" t="s">
        <v>63</v>
      </c>
      <c r="J56" s="3" t="s">
        <v>63</v>
      </c>
      <c r="K56" s="3" t="s">
        <v>63</v>
      </c>
      <c r="L56" s="3" t="s">
        <v>63</v>
      </c>
      <c r="M56" s="3" t="s">
        <v>63</v>
      </c>
      <c r="N56" s="3"/>
      <c r="O56" s="3"/>
    </row>
    <row r="57" spans="1:15" x14ac:dyDescent="0.25">
      <c r="A57" s="3" t="s">
        <v>92</v>
      </c>
      <c r="B57" s="3" t="s">
        <v>120</v>
      </c>
      <c r="C57" s="3" t="s">
        <v>63</v>
      </c>
      <c r="D57" s="3">
        <v>91.5</v>
      </c>
      <c r="E57" s="3" t="s">
        <v>63</v>
      </c>
      <c r="F57" s="3">
        <v>92.33</v>
      </c>
      <c r="G57" s="3">
        <v>92.31</v>
      </c>
      <c r="H57" s="3" t="s">
        <v>63</v>
      </c>
      <c r="I57" s="3" t="s">
        <v>63</v>
      </c>
      <c r="J57" s="3" t="s">
        <v>63</v>
      </c>
      <c r="K57" s="3" t="s">
        <v>63</v>
      </c>
      <c r="L57" s="3" t="s">
        <v>63</v>
      </c>
      <c r="M57" s="3" t="s">
        <v>63</v>
      </c>
      <c r="N57" s="3"/>
      <c r="O57" s="3"/>
    </row>
    <row r="58" spans="1:15" x14ac:dyDescent="0.25">
      <c r="A58" s="3" t="s">
        <v>92</v>
      </c>
      <c r="B58" s="3" t="s">
        <v>121</v>
      </c>
      <c r="C58" s="3" t="s">
        <v>63</v>
      </c>
      <c r="D58" s="3">
        <v>66.3</v>
      </c>
      <c r="E58" s="3" t="s">
        <v>63</v>
      </c>
      <c r="F58" s="3">
        <v>64.14</v>
      </c>
      <c r="G58" s="3">
        <v>65.12</v>
      </c>
      <c r="H58" s="3" t="s">
        <v>63</v>
      </c>
      <c r="I58" s="3" t="s">
        <v>63</v>
      </c>
      <c r="J58" s="3" t="s">
        <v>63</v>
      </c>
      <c r="K58" s="3" t="s">
        <v>63</v>
      </c>
      <c r="L58" s="3" t="s">
        <v>63</v>
      </c>
      <c r="M58" s="3" t="s">
        <v>63</v>
      </c>
      <c r="N58" s="3"/>
      <c r="O58" s="3"/>
    </row>
    <row r="59" spans="1:15" x14ac:dyDescent="0.25">
      <c r="A59" s="3" t="s">
        <v>92</v>
      </c>
      <c r="B59" s="3" t="s">
        <v>122</v>
      </c>
      <c r="C59" s="3" t="s">
        <v>63</v>
      </c>
      <c r="D59" s="3" t="s">
        <v>63</v>
      </c>
      <c r="E59" s="3">
        <v>64.597189999999998</v>
      </c>
      <c r="F59" s="3" t="s">
        <v>63</v>
      </c>
      <c r="G59" s="3" t="s">
        <v>63</v>
      </c>
      <c r="H59" s="3" t="s">
        <v>63</v>
      </c>
      <c r="I59" s="3" t="s">
        <v>63</v>
      </c>
      <c r="J59" s="3" t="s">
        <v>63</v>
      </c>
      <c r="K59" s="3" t="s">
        <v>63</v>
      </c>
      <c r="L59" s="3" t="s">
        <v>63</v>
      </c>
      <c r="M59" s="3" t="s">
        <v>63</v>
      </c>
      <c r="N59" s="3"/>
      <c r="O59" s="3"/>
    </row>
    <row r="60" spans="1:15" x14ac:dyDescent="0.25">
      <c r="A60" s="3" t="s">
        <v>92</v>
      </c>
      <c r="B60" s="3" t="s">
        <v>123</v>
      </c>
      <c r="C60" s="3" t="s">
        <v>63</v>
      </c>
      <c r="D60" s="3">
        <v>81.36</v>
      </c>
      <c r="E60" s="3" t="s">
        <v>63</v>
      </c>
      <c r="F60" s="3">
        <v>82.41</v>
      </c>
      <c r="G60" s="3">
        <v>80.89</v>
      </c>
      <c r="H60" s="3" t="s">
        <v>63</v>
      </c>
      <c r="I60" s="3" t="s">
        <v>63</v>
      </c>
      <c r="J60" s="3" t="s">
        <v>63</v>
      </c>
      <c r="K60" s="3" t="s">
        <v>63</v>
      </c>
      <c r="L60" s="3" t="s">
        <v>63</v>
      </c>
      <c r="M60" s="3" t="s">
        <v>63</v>
      </c>
      <c r="N60" s="3"/>
      <c r="O60" s="3"/>
    </row>
    <row r="61" spans="1:15" x14ac:dyDescent="0.25">
      <c r="A61" s="3" t="s">
        <v>92</v>
      </c>
      <c r="B61" s="3" t="s">
        <v>124</v>
      </c>
      <c r="C61" s="3" t="s">
        <v>63</v>
      </c>
      <c r="D61" s="3" t="s">
        <v>63</v>
      </c>
      <c r="E61" s="3" t="s">
        <v>63</v>
      </c>
      <c r="F61" s="3">
        <v>87.07</v>
      </c>
      <c r="G61" s="3" t="s">
        <v>63</v>
      </c>
      <c r="H61" s="3" t="s">
        <v>63</v>
      </c>
      <c r="I61" s="3" t="s">
        <v>63</v>
      </c>
      <c r="J61" s="3" t="s">
        <v>63</v>
      </c>
      <c r="K61" s="3" t="s">
        <v>63</v>
      </c>
      <c r="L61" s="3" t="s">
        <v>63</v>
      </c>
      <c r="M61" s="3" t="s">
        <v>63</v>
      </c>
      <c r="N61" s="3"/>
      <c r="O61" s="3"/>
    </row>
    <row r="62" spans="1:15" x14ac:dyDescent="0.25">
      <c r="A62" s="3" t="s">
        <v>92</v>
      </c>
      <c r="B62" s="3" t="s">
        <v>126</v>
      </c>
      <c r="C62" s="3" t="s">
        <v>63</v>
      </c>
      <c r="D62" s="3">
        <v>68.656009999999995</v>
      </c>
      <c r="E62" s="3" t="s">
        <v>63</v>
      </c>
      <c r="F62" s="3">
        <v>89.52</v>
      </c>
      <c r="G62" s="3">
        <v>75.839129999999997</v>
      </c>
      <c r="H62" s="3" t="s">
        <v>63</v>
      </c>
      <c r="I62" s="3" t="s">
        <v>63</v>
      </c>
      <c r="J62" s="3" t="s">
        <v>63</v>
      </c>
      <c r="K62" s="3" t="s">
        <v>63</v>
      </c>
      <c r="L62" s="3" t="s">
        <v>63</v>
      </c>
      <c r="M62" s="3" t="s">
        <v>63</v>
      </c>
      <c r="N62" s="3"/>
      <c r="O62" s="3"/>
    </row>
    <row r="63" spans="1:15" x14ac:dyDescent="0.25">
      <c r="A63" s="3" t="s">
        <v>92</v>
      </c>
      <c r="B63" s="3" t="s">
        <v>127</v>
      </c>
      <c r="C63" s="3" t="s">
        <v>63</v>
      </c>
      <c r="D63" s="3">
        <v>95.62</v>
      </c>
      <c r="E63" s="3" t="s">
        <v>63</v>
      </c>
      <c r="F63" s="3">
        <v>94.92</v>
      </c>
      <c r="G63" s="3">
        <v>92.05</v>
      </c>
      <c r="H63" s="3" t="s">
        <v>63</v>
      </c>
      <c r="I63" s="3" t="s">
        <v>63</v>
      </c>
      <c r="J63" s="3" t="s">
        <v>63</v>
      </c>
      <c r="K63" s="3" t="s">
        <v>63</v>
      </c>
      <c r="L63" s="3" t="s">
        <v>63</v>
      </c>
      <c r="M63" s="3" t="s">
        <v>63</v>
      </c>
      <c r="N63" s="3"/>
      <c r="O63" s="3"/>
    </row>
    <row r="64" spans="1:15" x14ac:dyDescent="0.25">
      <c r="A64" s="3" t="s">
        <v>92</v>
      </c>
      <c r="B64" s="3" t="s">
        <v>128</v>
      </c>
      <c r="C64" s="3" t="s">
        <v>63</v>
      </c>
      <c r="D64" s="3">
        <v>90.34</v>
      </c>
      <c r="E64" s="3" t="s">
        <v>63</v>
      </c>
      <c r="F64" s="3">
        <v>91.29</v>
      </c>
      <c r="G64" s="3">
        <v>93.25</v>
      </c>
      <c r="H64" s="3" t="s">
        <v>63</v>
      </c>
      <c r="I64" s="3" t="s">
        <v>63</v>
      </c>
      <c r="J64" s="3" t="s">
        <v>63</v>
      </c>
      <c r="K64" s="3" t="s">
        <v>63</v>
      </c>
      <c r="L64" s="3" t="s">
        <v>63</v>
      </c>
      <c r="M64" s="3" t="s">
        <v>63</v>
      </c>
      <c r="N64" s="3"/>
      <c r="O64" s="3"/>
    </row>
    <row r="65" spans="1:15" x14ac:dyDescent="0.25">
      <c r="A65" s="3" t="s">
        <v>92</v>
      </c>
      <c r="B65" s="3" t="s">
        <v>129</v>
      </c>
      <c r="C65" s="3" t="s">
        <v>63</v>
      </c>
      <c r="D65" s="3">
        <v>63.89</v>
      </c>
      <c r="E65" s="3" t="s">
        <v>63</v>
      </c>
      <c r="F65" s="3">
        <v>66.55</v>
      </c>
      <c r="G65" s="3">
        <v>67.3</v>
      </c>
      <c r="H65" s="3" t="s">
        <v>63</v>
      </c>
      <c r="I65" s="3" t="s">
        <v>63</v>
      </c>
      <c r="J65" s="3" t="s">
        <v>63</v>
      </c>
      <c r="K65" s="3" t="s">
        <v>63</v>
      </c>
      <c r="L65" s="3" t="s">
        <v>63</v>
      </c>
      <c r="M65" s="3" t="s">
        <v>63</v>
      </c>
      <c r="N65" s="3"/>
      <c r="O65" s="3"/>
    </row>
    <row r="66" spans="1:15" x14ac:dyDescent="0.25">
      <c r="A66" s="3" t="s">
        <v>92</v>
      </c>
      <c r="B66" s="3" t="s">
        <v>130</v>
      </c>
      <c r="C66" s="3" t="s">
        <v>63</v>
      </c>
      <c r="D66" s="3">
        <v>93.57</v>
      </c>
      <c r="E66" s="3" t="s">
        <v>63</v>
      </c>
      <c r="F66" s="3">
        <v>93.93</v>
      </c>
      <c r="G66" s="3">
        <v>92.67</v>
      </c>
      <c r="H66" s="3" t="s">
        <v>63</v>
      </c>
      <c r="I66" s="3" t="s">
        <v>63</v>
      </c>
      <c r="J66" s="3" t="s">
        <v>63</v>
      </c>
      <c r="K66" s="3" t="s">
        <v>63</v>
      </c>
      <c r="L66" s="3" t="s">
        <v>63</v>
      </c>
      <c r="M66" s="3" t="s">
        <v>63</v>
      </c>
      <c r="N66" s="3"/>
      <c r="O66" s="3"/>
    </row>
    <row r="67" spans="1:15" x14ac:dyDescent="0.25">
      <c r="A67" s="3" t="s">
        <v>92</v>
      </c>
      <c r="B67" s="3" t="s">
        <v>131</v>
      </c>
      <c r="C67" s="3" t="s">
        <v>63</v>
      </c>
      <c r="D67" s="3">
        <v>82.49</v>
      </c>
      <c r="E67" s="3" t="s">
        <v>63</v>
      </c>
      <c r="F67" s="3">
        <v>80.34</v>
      </c>
      <c r="G67" s="3">
        <v>79.2</v>
      </c>
      <c r="H67" s="3" t="s">
        <v>63</v>
      </c>
      <c r="I67" s="3" t="s">
        <v>63</v>
      </c>
      <c r="J67" s="3" t="s">
        <v>63</v>
      </c>
      <c r="K67" s="3" t="s">
        <v>63</v>
      </c>
      <c r="L67" s="3" t="s">
        <v>63</v>
      </c>
      <c r="M67" s="3" t="s">
        <v>63</v>
      </c>
      <c r="N67" s="3"/>
      <c r="O67" s="3"/>
    </row>
    <row r="68" spans="1:15" x14ac:dyDescent="0.25">
      <c r="A68" s="3" t="s">
        <v>92</v>
      </c>
      <c r="B68" s="3" t="s">
        <v>132</v>
      </c>
      <c r="C68" s="3" t="s">
        <v>63</v>
      </c>
      <c r="D68" s="3" t="s">
        <v>63</v>
      </c>
      <c r="E68" s="3" t="s">
        <v>63</v>
      </c>
      <c r="F68" s="3">
        <v>95.287170000000003</v>
      </c>
      <c r="G68" s="3" t="s">
        <v>63</v>
      </c>
      <c r="H68" s="3" t="s">
        <v>63</v>
      </c>
      <c r="I68" s="3" t="s">
        <v>63</v>
      </c>
      <c r="J68" s="3" t="s">
        <v>63</v>
      </c>
      <c r="K68" s="3" t="s">
        <v>63</v>
      </c>
      <c r="L68" s="3" t="s">
        <v>63</v>
      </c>
      <c r="M68" s="3" t="s">
        <v>63</v>
      </c>
      <c r="N68" s="3"/>
      <c r="O68" s="3"/>
    </row>
    <row r="69" spans="1:15" ht="30" x14ac:dyDescent="0.25">
      <c r="A69" s="3" t="s">
        <v>92</v>
      </c>
      <c r="B69" s="3" t="s">
        <v>133</v>
      </c>
      <c r="C69" s="3" t="s">
        <v>63</v>
      </c>
      <c r="D69" s="3">
        <v>93.29</v>
      </c>
      <c r="E69" s="3" t="s">
        <v>63</v>
      </c>
      <c r="F69" s="3">
        <v>93.64</v>
      </c>
      <c r="G69" s="3" t="s">
        <v>63</v>
      </c>
      <c r="H69" s="3" t="s">
        <v>63</v>
      </c>
      <c r="I69" s="3" t="s">
        <v>63</v>
      </c>
      <c r="J69" s="3" t="s">
        <v>63</v>
      </c>
      <c r="K69" s="3" t="s">
        <v>63</v>
      </c>
      <c r="L69" s="3" t="s">
        <v>63</v>
      </c>
      <c r="M69" s="3" t="s">
        <v>63</v>
      </c>
      <c r="N69" s="3"/>
      <c r="O69" s="3"/>
    </row>
    <row r="70" spans="1:15" x14ac:dyDescent="0.25">
      <c r="A70" s="3" t="s">
        <v>92</v>
      </c>
      <c r="B70" s="3" t="s">
        <v>235</v>
      </c>
      <c r="C70" s="3">
        <v>90.118530000000007</v>
      </c>
      <c r="D70" s="3" t="s">
        <v>63</v>
      </c>
      <c r="E70" s="3" t="s">
        <v>63</v>
      </c>
      <c r="F70" s="3">
        <v>91.55</v>
      </c>
      <c r="G70" s="3" t="s">
        <v>63</v>
      </c>
      <c r="H70" s="3">
        <v>93.024569999999997</v>
      </c>
      <c r="I70" s="3">
        <v>93.70478</v>
      </c>
      <c r="J70" s="3">
        <v>94.27458</v>
      </c>
      <c r="K70" s="3" t="s">
        <v>63</v>
      </c>
      <c r="L70" s="3" t="s">
        <v>63</v>
      </c>
      <c r="M70" s="3" t="s">
        <v>63</v>
      </c>
      <c r="N70" s="3"/>
      <c r="O70" s="3"/>
    </row>
    <row r="71" spans="1:15" x14ac:dyDescent="0.25">
      <c r="A71" s="3" t="s">
        <v>134</v>
      </c>
      <c r="B71" s="3" t="s">
        <v>135</v>
      </c>
      <c r="C71" s="3">
        <v>54.987670000000001</v>
      </c>
      <c r="D71" s="3" t="s">
        <v>63</v>
      </c>
      <c r="E71" s="3" t="s">
        <v>63</v>
      </c>
      <c r="F71" s="3" t="s">
        <v>63</v>
      </c>
      <c r="G71" s="3" t="s">
        <v>63</v>
      </c>
      <c r="H71" s="3" t="s">
        <v>63</v>
      </c>
      <c r="I71" s="3" t="s">
        <v>63</v>
      </c>
      <c r="J71" s="3" t="s">
        <v>63</v>
      </c>
      <c r="K71" s="3" t="s">
        <v>63</v>
      </c>
      <c r="L71" s="3" t="s">
        <v>63</v>
      </c>
      <c r="M71" s="3" t="s">
        <v>63</v>
      </c>
      <c r="N71" s="3"/>
      <c r="O71" s="3"/>
    </row>
    <row r="72" spans="1:15" x14ac:dyDescent="0.25">
      <c r="A72" s="3" t="s">
        <v>134</v>
      </c>
      <c r="B72" s="3" t="s">
        <v>137</v>
      </c>
      <c r="C72" s="3" t="s">
        <v>63</v>
      </c>
      <c r="D72" s="3" t="s">
        <v>63</v>
      </c>
      <c r="E72" s="3">
        <v>94.18844</v>
      </c>
      <c r="F72" s="3" t="s">
        <v>63</v>
      </c>
      <c r="G72" s="3" t="s">
        <v>63</v>
      </c>
      <c r="H72" s="3" t="s">
        <v>63</v>
      </c>
      <c r="I72" s="3" t="s">
        <v>63</v>
      </c>
      <c r="J72" s="3" t="s">
        <v>63</v>
      </c>
      <c r="K72" s="3" t="s">
        <v>63</v>
      </c>
      <c r="L72" s="3" t="s">
        <v>63</v>
      </c>
      <c r="M72" s="3" t="s">
        <v>63</v>
      </c>
      <c r="N72" s="3"/>
      <c r="O72" s="3"/>
    </row>
    <row r="73" spans="1:15" x14ac:dyDescent="0.25">
      <c r="A73" s="3" t="s">
        <v>134</v>
      </c>
      <c r="B73" s="3" t="s">
        <v>138</v>
      </c>
      <c r="C73" s="3" t="s">
        <v>63</v>
      </c>
      <c r="D73" s="3">
        <v>20.84</v>
      </c>
      <c r="E73" s="3" t="s">
        <v>63</v>
      </c>
      <c r="F73" s="3" t="s">
        <v>63</v>
      </c>
      <c r="G73" s="3" t="s">
        <v>63</v>
      </c>
      <c r="H73" s="3" t="s">
        <v>63</v>
      </c>
      <c r="I73" s="3">
        <v>49.441139999999997</v>
      </c>
      <c r="J73" s="3" t="s">
        <v>63</v>
      </c>
      <c r="K73" s="3" t="s">
        <v>63</v>
      </c>
      <c r="L73" s="3" t="s">
        <v>63</v>
      </c>
      <c r="M73" s="3" t="s">
        <v>63</v>
      </c>
      <c r="N73" s="3"/>
      <c r="O73" s="3"/>
    </row>
    <row r="74" spans="1:15" x14ac:dyDescent="0.25">
      <c r="A74" s="3" t="s">
        <v>134</v>
      </c>
      <c r="B74" s="3" t="s">
        <v>274</v>
      </c>
      <c r="C74" s="3" t="s">
        <v>63</v>
      </c>
      <c r="D74" s="3">
        <v>66.5</v>
      </c>
      <c r="E74" s="3">
        <v>68.239999999999995</v>
      </c>
      <c r="F74" s="3">
        <v>76.760000000000005</v>
      </c>
      <c r="G74" s="3">
        <v>67.290000000000006</v>
      </c>
      <c r="H74" s="3">
        <v>70.41</v>
      </c>
      <c r="I74" s="3">
        <v>73.72</v>
      </c>
      <c r="J74" s="3">
        <v>74.459999999999994</v>
      </c>
      <c r="K74" s="3">
        <v>76.19</v>
      </c>
      <c r="L74" s="3" t="s">
        <v>63</v>
      </c>
      <c r="M74" s="3" t="s">
        <v>63</v>
      </c>
      <c r="N74" s="3"/>
      <c r="O74" s="3"/>
    </row>
    <row r="75" spans="1:15" x14ac:dyDescent="0.25">
      <c r="A75" s="3" t="s">
        <v>134</v>
      </c>
      <c r="B75" s="3" t="s">
        <v>139</v>
      </c>
      <c r="C75" s="3" t="s">
        <v>63</v>
      </c>
      <c r="D75" s="3">
        <v>65.52</v>
      </c>
      <c r="E75" s="3">
        <v>65.22</v>
      </c>
      <c r="F75" s="3">
        <v>66.989999999999995</v>
      </c>
      <c r="G75" s="3">
        <v>67.739999999999995</v>
      </c>
      <c r="H75" s="3">
        <v>69.709999999999994</v>
      </c>
      <c r="I75" s="3">
        <v>65.13</v>
      </c>
      <c r="J75" s="3">
        <v>65.36</v>
      </c>
      <c r="K75" s="3">
        <v>67.319999999999993</v>
      </c>
      <c r="L75" s="3" t="s">
        <v>63</v>
      </c>
      <c r="M75" s="3" t="s">
        <v>63</v>
      </c>
      <c r="N75" s="3"/>
      <c r="O75" s="3"/>
    </row>
    <row r="76" spans="1:15" x14ac:dyDescent="0.25">
      <c r="A76" s="3" t="s">
        <v>134</v>
      </c>
      <c r="B76" s="3" t="s">
        <v>140</v>
      </c>
      <c r="C76" s="3" t="s">
        <v>63</v>
      </c>
      <c r="D76" s="3">
        <v>80.709999999999994</v>
      </c>
      <c r="E76" s="3" t="s">
        <v>63</v>
      </c>
      <c r="F76" s="3">
        <v>82.38</v>
      </c>
      <c r="G76" s="3" t="s">
        <v>63</v>
      </c>
      <c r="H76" s="3">
        <v>84.47</v>
      </c>
      <c r="I76" s="3" t="s">
        <v>63</v>
      </c>
      <c r="J76" s="3">
        <v>85.75</v>
      </c>
      <c r="K76" s="3" t="s">
        <v>63</v>
      </c>
      <c r="L76" s="3" t="s">
        <v>63</v>
      </c>
      <c r="M76" s="3" t="s">
        <v>63</v>
      </c>
      <c r="N76" s="3"/>
      <c r="O76" s="3"/>
    </row>
    <row r="77" spans="1:15" x14ac:dyDescent="0.25">
      <c r="A77" s="3" t="s">
        <v>134</v>
      </c>
      <c r="B77" s="3" t="s">
        <v>141</v>
      </c>
      <c r="C77" s="3">
        <v>65.161540000000002</v>
      </c>
      <c r="D77" s="3">
        <v>64.86</v>
      </c>
      <c r="E77" s="3">
        <v>65.61</v>
      </c>
      <c r="F77" s="3">
        <v>67.14</v>
      </c>
      <c r="G77" s="3">
        <v>68.099999999999994</v>
      </c>
      <c r="H77" s="3">
        <v>72.657359999999997</v>
      </c>
      <c r="I77" s="3">
        <v>70.06</v>
      </c>
      <c r="J77" s="3">
        <v>71.599999999999994</v>
      </c>
      <c r="K77" s="3">
        <v>71.95</v>
      </c>
      <c r="L77" s="3" t="s">
        <v>63</v>
      </c>
      <c r="M77" s="3" t="s">
        <v>63</v>
      </c>
      <c r="N77" s="3"/>
      <c r="O77" s="3"/>
    </row>
    <row r="78" spans="1:15" x14ac:dyDescent="0.25">
      <c r="A78" s="3" t="s">
        <v>134</v>
      </c>
      <c r="B78" s="3" t="s">
        <v>142</v>
      </c>
      <c r="C78" s="3">
        <v>47.72</v>
      </c>
      <c r="D78" s="3">
        <v>46.413719999999998</v>
      </c>
      <c r="E78" s="3">
        <v>51.56</v>
      </c>
      <c r="F78" s="3">
        <v>53.13</v>
      </c>
      <c r="G78" s="3">
        <v>54.72</v>
      </c>
      <c r="H78" s="3">
        <v>52.59</v>
      </c>
      <c r="I78" s="3">
        <v>55.46</v>
      </c>
      <c r="J78" s="3">
        <v>57.35</v>
      </c>
      <c r="K78" s="3">
        <v>58.38</v>
      </c>
      <c r="L78" s="3" t="s">
        <v>63</v>
      </c>
      <c r="M78" s="3" t="s">
        <v>63</v>
      </c>
      <c r="N78" s="3"/>
      <c r="O78" s="3"/>
    </row>
    <row r="79" spans="1:15" x14ac:dyDescent="0.25">
      <c r="A79" s="3" t="s">
        <v>134</v>
      </c>
      <c r="B79" s="3" t="s">
        <v>236</v>
      </c>
      <c r="C79" s="3">
        <v>78.67</v>
      </c>
      <c r="D79" s="3" t="s">
        <v>63</v>
      </c>
      <c r="E79" s="3" t="s">
        <v>63</v>
      </c>
      <c r="F79" s="3" t="s">
        <v>63</v>
      </c>
      <c r="G79" s="3">
        <v>86.054159999999996</v>
      </c>
      <c r="H79" s="3" t="s">
        <v>63</v>
      </c>
      <c r="I79" s="3" t="s">
        <v>63</v>
      </c>
      <c r="J79" s="3" t="s">
        <v>63</v>
      </c>
      <c r="K79" s="3" t="s">
        <v>63</v>
      </c>
      <c r="L79" s="3" t="s">
        <v>63</v>
      </c>
      <c r="M79" s="3" t="s">
        <v>63</v>
      </c>
      <c r="N79" s="3"/>
      <c r="O79" s="3"/>
    </row>
    <row r="80" spans="1:15" x14ac:dyDescent="0.25">
      <c r="A80" s="3" t="s">
        <v>134</v>
      </c>
      <c r="B80" s="3" t="s">
        <v>237</v>
      </c>
      <c r="C80" s="3">
        <v>56.6</v>
      </c>
      <c r="D80" s="3">
        <v>58.55</v>
      </c>
      <c r="E80" s="3">
        <v>56.21</v>
      </c>
      <c r="F80" s="3">
        <v>54.753140000000002</v>
      </c>
      <c r="G80" s="3">
        <v>57.432250000000003</v>
      </c>
      <c r="H80" s="3">
        <v>60.5</v>
      </c>
      <c r="I80" s="3">
        <v>63.51</v>
      </c>
      <c r="J80" s="3">
        <v>62.15</v>
      </c>
      <c r="K80" s="3">
        <v>62.76</v>
      </c>
      <c r="L80" s="3" t="s">
        <v>63</v>
      </c>
      <c r="M80" s="3" t="s">
        <v>63</v>
      </c>
      <c r="N80" s="3"/>
      <c r="O80" s="3"/>
    </row>
    <row r="81" spans="1:15" x14ac:dyDescent="0.25">
      <c r="A81" s="3" t="s">
        <v>134</v>
      </c>
      <c r="B81" s="3" t="s">
        <v>144</v>
      </c>
      <c r="C81" s="3">
        <v>57.76</v>
      </c>
      <c r="D81" s="3">
        <v>64.760000000000005</v>
      </c>
      <c r="E81" s="3">
        <v>66.47</v>
      </c>
      <c r="F81" s="3">
        <v>65.459999999999994</v>
      </c>
      <c r="G81" s="3">
        <v>64.47</v>
      </c>
      <c r="H81" s="3">
        <v>67.11</v>
      </c>
      <c r="I81" s="3">
        <v>68.52</v>
      </c>
      <c r="J81" s="3">
        <v>69.66</v>
      </c>
      <c r="K81" s="3">
        <v>72.3</v>
      </c>
      <c r="L81" s="3" t="s">
        <v>63</v>
      </c>
      <c r="M81" s="3" t="s">
        <v>63</v>
      </c>
      <c r="N81" s="3"/>
      <c r="O81" s="3"/>
    </row>
    <row r="82" spans="1:15" x14ac:dyDescent="0.25">
      <c r="A82" s="3" t="s">
        <v>134</v>
      </c>
      <c r="B82" s="3" t="s">
        <v>145</v>
      </c>
      <c r="C82" s="3">
        <v>49.2</v>
      </c>
      <c r="D82" s="3" t="s">
        <v>63</v>
      </c>
      <c r="E82" s="3">
        <v>51.97</v>
      </c>
      <c r="F82" s="3">
        <v>53.01</v>
      </c>
      <c r="G82" s="3">
        <v>54.36</v>
      </c>
      <c r="H82" s="3">
        <v>55.51</v>
      </c>
      <c r="I82" s="3">
        <v>56.49</v>
      </c>
      <c r="J82" s="3">
        <v>57.25</v>
      </c>
      <c r="K82" s="3">
        <v>59.24</v>
      </c>
      <c r="L82" s="3" t="s">
        <v>63</v>
      </c>
      <c r="M82" s="3" t="s">
        <v>63</v>
      </c>
      <c r="N82" s="3"/>
      <c r="O82" s="3"/>
    </row>
    <row r="83" spans="1:15" x14ac:dyDescent="0.25">
      <c r="A83" s="3" t="s">
        <v>134</v>
      </c>
      <c r="B83" s="3" t="s">
        <v>147</v>
      </c>
      <c r="C83" s="3" t="s">
        <v>63</v>
      </c>
      <c r="D83" s="3">
        <v>24.51</v>
      </c>
      <c r="E83" s="3" t="s">
        <v>63</v>
      </c>
      <c r="F83" s="3" t="s">
        <v>63</v>
      </c>
      <c r="G83" s="3">
        <v>33.96</v>
      </c>
      <c r="H83" s="3">
        <v>34.506810000000002</v>
      </c>
      <c r="I83" s="3" t="s">
        <v>63</v>
      </c>
      <c r="J83" s="3" t="s">
        <v>63</v>
      </c>
      <c r="K83" s="3" t="s">
        <v>63</v>
      </c>
      <c r="L83" s="3" t="s">
        <v>63</v>
      </c>
      <c r="M83" s="3" t="s">
        <v>63</v>
      </c>
      <c r="N83" s="3"/>
      <c r="O83" s="3"/>
    </row>
    <row r="84" spans="1:15" x14ac:dyDescent="0.25">
      <c r="A84" s="3" t="s">
        <v>134</v>
      </c>
      <c r="B84" s="3" t="s">
        <v>148</v>
      </c>
      <c r="C84" s="3" t="s">
        <v>63</v>
      </c>
      <c r="D84" s="3" t="s">
        <v>63</v>
      </c>
      <c r="E84" s="3" t="s">
        <v>63</v>
      </c>
      <c r="F84" s="3" t="s">
        <v>63</v>
      </c>
      <c r="G84" s="3">
        <v>56.146659999999997</v>
      </c>
      <c r="H84" s="3" t="s">
        <v>63</v>
      </c>
      <c r="I84" s="3" t="s">
        <v>63</v>
      </c>
      <c r="J84" s="3" t="s">
        <v>63</v>
      </c>
      <c r="K84" s="3" t="s">
        <v>63</v>
      </c>
      <c r="L84" s="3" t="s">
        <v>63</v>
      </c>
      <c r="M84" s="3" t="s">
        <v>63</v>
      </c>
      <c r="N84" s="3"/>
      <c r="O84" s="3"/>
    </row>
    <row r="85" spans="1:15" x14ac:dyDescent="0.25">
      <c r="A85" s="3" t="s">
        <v>134</v>
      </c>
      <c r="B85" s="3" t="s">
        <v>149</v>
      </c>
      <c r="C85" s="3" t="s">
        <v>63</v>
      </c>
      <c r="D85" s="3" t="s">
        <v>63</v>
      </c>
      <c r="E85" s="3">
        <v>11.72569</v>
      </c>
      <c r="F85" s="3" t="s">
        <v>63</v>
      </c>
      <c r="G85" s="3" t="s">
        <v>63</v>
      </c>
      <c r="H85" s="3" t="s">
        <v>63</v>
      </c>
      <c r="I85" s="3" t="s">
        <v>63</v>
      </c>
      <c r="J85" s="3">
        <v>16.565660000000001</v>
      </c>
      <c r="K85" s="3" t="s">
        <v>63</v>
      </c>
      <c r="L85" s="3" t="s">
        <v>63</v>
      </c>
      <c r="M85" s="3" t="s">
        <v>63</v>
      </c>
      <c r="N85" s="3"/>
      <c r="O85" s="3"/>
    </row>
    <row r="86" spans="1:15" x14ac:dyDescent="0.25">
      <c r="A86" s="3" t="s">
        <v>134</v>
      </c>
      <c r="B86" s="3" t="s">
        <v>150</v>
      </c>
      <c r="C86" s="3">
        <v>34.75</v>
      </c>
      <c r="D86" s="3">
        <v>39.842840000000002</v>
      </c>
      <c r="E86" s="3">
        <v>37.76</v>
      </c>
      <c r="F86" s="3">
        <v>41.58</v>
      </c>
      <c r="G86" s="3">
        <v>37.049999999999997</v>
      </c>
      <c r="H86" s="3">
        <v>42.61</v>
      </c>
      <c r="I86" s="3">
        <v>43.28</v>
      </c>
      <c r="J86" s="3" t="s">
        <v>63</v>
      </c>
      <c r="K86" s="3">
        <v>37.799999999999997</v>
      </c>
      <c r="L86" s="3" t="s">
        <v>63</v>
      </c>
      <c r="M86" s="3" t="s">
        <v>63</v>
      </c>
      <c r="N86" s="3"/>
      <c r="O86" s="3"/>
    </row>
    <row r="87" spans="1:15" x14ac:dyDescent="0.25">
      <c r="A87" s="3" t="s">
        <v>134</v>
      </c>
      <c r="B87" s="3" t="s">
        <v>151</v>
      </c>
      <c r="C87" s="3" t="s">
        <v>63</v>
      </c>
      <c r="D87" s="3">
        <v>81.978650000000002</v>
      </c>
      <c r="E87" s="3" t="s">
        <v>63</v>
      </c>
      <c r="F87" s="3" t="s">
        <v>63</v>
      </c>
      <c r="G87" s="3" t="s">
        <v>63</v>
      </c>
      <c r="H87" s="3" t="s">
        <v>63</v>
      </c>
      <c r="I87" s="3" t="s">
        <v>63</v>
      </c>
      <c r="J87" s="3" t="s">
        <v>63</v>
      </c>
      <c r="K87" s="3" t="s">
        <v>63</v>
      </c>
      <c r="L87" s="3" t="s">
        <v>63</v>
      </c>
      <c r="M87" s="3" t="s">
        <v>63</v>
      </c>
      <c r="N87" s="3"/>
      <c r="O87" s="3"/>
    </row>
    <row r="88" spans="1:15" x14ac:dyDescent="0.25">
      <c r="A88" s="3" t="s">
        <v>134</v>
      </c>
      <c r="B88" s="3" t="s">
        <v>152</v>
      </c>
      <c r="C88" s="3">
        <v>48.29</v>
      </c>
      <c r="D88" s="3" t="s">
        <v>63</v>
      </c>
      <c r="E88" s="3">
        <v>50.9</v>
      </c>
      <c r="F88" s="3" t="s">
        <v>63</v>
      </c>
      <c r="G88" s="3">
        <v>52.31</v>
      </c>
      <c r="H88" s="3" t="s">
        <v>63</v>
      </c>
      <c r="I88" s="3">
        <v>52.801690000000001</v>
      </c>
      <c r="J88" s="3" t="s">
        <v>63</v>
      </c>
      <c r="K88" s="3">
        <v>58.73</v>
      </c>
      <c r="L88" s="3" t="s">
        <v>63</v>
      </c>
      <c r="M88" s="3" t="s">
        <v>63</v>
      </c>
      <c r="N88" s="3"/>
      <c r="O88" s="3"/>
    </row>
    <row r="89" spans="1:15" x14ac:dyDescent="0.25">
      <c r="A89" s="3" t="s">
        <v>134</v>
      </c>
      <c r="B89" s="3" t="s">
        <v>153</v>
      </c>
      <c r="C89" s="3" t="s">
        <v>63</v>
      </c>
      <c r="D89" s="3" t="s">
        <v>63</v>
      </c>
      <c r="E89" s="3" t="s">
        <v>63</v>
      </c>
      <c r="F89" s="3" t="s">
        <v>63</v>
      </c>
      <c r="G89" s="3">
        <v>40.92</v>
      </c>
      <c r="H89" s="3" t="s">
        <v>63</v>
      </c>
      <c r="I89" s="3" t="s">
        <v>63</v>
      </c>
      <c r="J89" s="3" t="s">
        <v>63</v>
      </c>
      <c r="K89" s="3" t="s">
        <v>63</v>
      </c>
      <c r="L89" s="3" t="s">
        <v>63</v>
      </c>
      <c r="M89" s="3" t="s">
        <v>63</v>
      </c>
      <c r="N89" s="3"/>
      <c r="O89" s="3"/>
    </row>
    <row r="90" spans="1:15" x14ac:dyDescent="0.25">
      <c r="A90" s="3" t="s">
        <v>134</v>
      </c>
      <c r="B90" s="3" t="s">
        <v>154</v>
      </c>
      <c r="C90" s="3" t="s">
        <v>63</v>
      </c>
      <c r="D90" s="3">
        <v>59.03</v>
      </c>
      <c r="E90" s="3" t="s">
        <v>63</v>
      </c>
      <c r="F90" s="3">
        <v>59.45</v>
      </c>
      <c r="G90" s="3">
        <v>59.17</v>
      </c>
      <c r="H90" s="3">
        <v>62.41</v>
      </c>
      <c r="I90" s="3">
        <v>63.26</v>
      </c>
      <c r="J90" s="3">
        <v>65.55</v>
      </c>
      <c r="K90" s="3">
        <v>67.239999999999995</v>
      </c>
      <c r="L90" s="3" t="s">
        <v>63</v>
      </c>
      <c r="M90" s="3" t="s">
        <v>63</v>
      </c>
      <c r="N90" s="3"/>
      <c r="O90" s="3"/>
    </row>
    <row r="91" spans="1:15" x14ac:dyDescent="0.25">
      <c r="A91" s="3" t="s">
        <v>134</v>
      </c>
      <c r="B91" s="3" t="s">
        <v>155</v>
      </c>
      <c r="C91" s="3">
        <v>50.34</v>
      </c>
      <c r="D91" s="3">
        <v>55.36</v>
      </c>
      <c r="E91" s="3">
        <v>61.09</v>
      </c>
      <c r="F91" s="3">
        <v>59.2</v>
      </c>
      <c r="G91" s="3">
        <v>61.53</v>
      </c>
      <c r="H91" s="3">
        <v>61.85</v>
      </c>
      <c r="I91" s="3">
        <v>58.928690000000003</v>
      </c>
      <c r="J91" s="3">
        <v>62.59</v>
      </c>
      <c r="K91" s="3">
        <v>63.62</v>
      </c>
      <c r="L91" s="3" t="s">
        <v>63</v>
      </c>
      <c r="M91" s="3" t="s">
        <v>63</v>
      </c>
      <c r="N91" s="3"/>
      <c r="O91" s="3"/>
    </row>
    <row r="92" spans="1:15" x14ac:dyDescent="0.25">
      <c r="A92" s="3" t="s">
        <v>134</v>
      </c>
      <c r="B92" s="3" t="s">
        <v>156</v>
      </c>
      <c r="C92" s="3">
        <v>77.45</v>
      </c>
      <c r="D92" s="3">
        <v>79.41</v>
      </c>
      <c r="E92" s="3">
        <v>80.88</v>
      </c>
      <c r="F92" s="3">
        <v>81.84</v>
      </c>
      <c r="G92" s="3">
        <v>82.06</v>
      </c>
      <c r="H92" s="3">
        <v>81.2</v>
      </c>
      <c r="I92" s="3">
        <v>82.65</v>
      </c>
      <c r="J92" s="3">
        <v>85.87</v>
      </c>
      <c r="K92" s="3">
        <v>86.43</v>
      </c>
      <c r="L92" s="3" t="s">
        <v>63</v>
      </c>
      <c r="M92" s="3" t="s">
        <v>63</v>
      </c>
      <c r="N92" s="3"/>
      <c r="O92" s="3"/>
    </row>
    <row r="93" spans="1:15" x14ac:dyDescent="0.25">
      <c r="A93" s="3" t="s">
        <v>134</v>
      </c>
      <c r="B93" s="3" t="s">
        <v>263</v>
      </c>
      <c r="C93" s="3">
        <v>86.698369999999997</v>
      </c>
      <c r="D93" s="3" t="s">
        <v>63</v>
      </c>
      <c r="E93" s="3" t="s">
        <v>63</v>
      </c>
      <c r="F93" s="3" t="s">
        <v>63</v>
      </c>
      <c r="G93" s="3" t="s">
        <v>63</v>
      </c>
      <c r="H93" s="3" t="s">
        <v>63</v>
      </c>
      <c r="I93" s="3" t="s">
        <v>63</v>
      </c>
      <c r="J93" s="3" t="s">
        <v>63</v>
      </c>
      <c r="K93" s="3" t="s">
        <v>63</v>
      </c>
      <c r="L93" s="3" t="s">
        <v>63</v>
      </c>
      <c r="M93" s="3" t="s">
        <v>63</v>
      </c>
      <c r="N93" s="3"/>
      <c r="O93" s="3"/>
    </row>
    <row r="94" spans="1:15" x14ac:dyDescent="0.25">
      <c r="A94" s="3" t="s">
        <v>134</v>
      </c>
      <c r="B94" s="3" t="s">
        <v>158</v>
      </c>
      <c r="C94" s="3" t="s">
        <v>63</v>
      </c>
      <c r="D94" s="3" t="s">
        <v>63</v>
      </c>
      <c r="E94" s="3">
        <v>82.691749999999999</v>
      </c>
      <c r="F94" s="3" t="s">
        <v>63</v>
      </c>
      <c r="G94" s="3" t="s">
        <v>63</v>
      </c>
      <c r="H94" s="3" t="s">
        <v>63</v>
      </c>
      <c r="I94" s="3" t="s">
        <v>63</v>
      </c>
      <c r="J94" s="3" t="s">
        <v>63</v>
      </c>
      <c r="K94" s="3" t="s">
        <v>63</v>
      </c>
      <c r="L94" s="3" t="s">
        <v>63</v>
      </c>
      <c r="M94" s="3" t="s">
        <v>63</v>
      </c>
      <c r="N94" s="3"/>
      <c r="O94" s="3"/>
    </row>
    <row r="95" spans="1:15" x14ac:dyDescent="0.25">
      <c r="A95" s="3" t="s">
        <v>134</v>
      </c>
      <c r="B95" s="3" t="s">
        <v>238</v>
      </c>
      <c r="C95" s="3">
        <v>24.795649999999998</v>
      </c>
      <c r="D95" s="3" t="s">
        <v>63</v>
      </c>
      <c r="E95" s="3" t="s">
        <v>63</v>
      </c>
      <c r="F95" s="3" t="s">
        <v>63</v>
      </c>
      <c r="G95" s="3" t="s">
        <v>63</v>
      </c>
      <c r="H95" s="3" t="s">
        <v>63</v>
      </c>
      <c r="I95" s="3" t="s">
        <v>63</v>
      </c>
      <c r="J95" s="3" t="s">
        <v>63</v>
      </c>
      <c r="K95" s="3">
        <v>23.362490000000001</v>
      </c>
      <c r="L95" s="3" t="s">
        <v>63</v>
      </c>
      <c r="M95" s="3" t="s">
        <v>63</v>
      </c>
      <c r="N95" s="3"/>
      <c r="O95" s="3"/>
    </row>
    <row r="96" spans="1:15" x14ac:dyDescent="0.25">
      <c r="A96" s="3" t="s">
        <v>134</v>
      </c>
      <c r="B96" s="3" t="s">
        <v>239</v>
      </c>
      <c r="C96" s="3" t="s">
        <v>63</v>
      </c>
      <c r="D96" s="3">
        <v>85.15</v>
      </c>
      <c r="E96" s="3" t="s">
        <v>63</v>
      </c>
      <c r="F96" s="3" t="s">
        <v>63</v>
      </c>
      <c r="G96" s="3" t="s">
        <v>63</v>
      </c>
      <c r="H96" s="3" t="s">
        <v>63</v>
      </c>
      <c r="I96" s="3" t="s">
        <v>63</v>
      </c>
      <c r="J96" s="3" t="s">
        <v>63</v>
      </c>
      <c r="K96" s="3" t="s">
        <v>63</v>
      </c>
      <c r="L96" s="3" t="s">
        <v>63</v>
      </c>
      <c r="M96" s="3" t="s">
        <v>63</v>
      </c>
      <c r="N96" s="3"/>
      <c r="O96" s="3"/>
    </row>
    <row r="97" spans="1:15" x14ac:dyDescent="0.25">
      <c r="A97" s="3" t="s">
        <v>134</v>
      </c>
      <c r="B97" s="3" t="s">
        <v>161</v>
      </c>
      <c r="C97" s="3">
        <v>33.54</v>
      </c>
      <c r="D97" s="3">
        <v>36.53</v>
      </c>
      <c r="E97" s="3">
        <v>34.4</v>
      </c>
      <c r="F97" s="3">
        <v>33.07443</v>
      </c>
      <c r="G97" s="3">
        <v>35.31</v>
      </c>
      <c r="H97" s="3">
        <v>35.14</v>
      </c>
      <c r="I97" s="3">
        <v>36.33</v>
      </c>
      <c r="J97" s="3">
        <v>38.9</v>
      </c>
      <c r="K97" s="3">
        <v>40.35</v>
      </c>
      <c r="L97" s="3" t="s">
        <v>63</v>
      </c>
      <c r="M97" s="3" t="s">
        <v>63</v>
      </c>
      <c r="N97" s="3"/>
      <c r="O97" s="3"/>
    </row>
    <row r="98" spans="1:15" x14ac:dyDescent="0.25">
      <c r="A98" s="3" t="s">
        <v>134</v>
      </c>
      <c r="B98" s="3" t="s">
        <v>275</v>
      </c>
      <c r="C98" s="3">
        <v>67.989999999999995</v>
      </c>
      <c r="D98" s="3">
        <v>69.89</v>
      </c>
      <c r="E98" s="3">
        <v>68.66</v>
      </c>
      <c r="F98" s="3">
        <v>70.540000000000006</v>
      </c>
      <c r="G98" s="3">
        <v>70.069999999999993</v>
      </c>
      <c r="H98" s="3" t="s">
        <v>63</v>
      </c>
      <c r="I98" s="3" t="s">
        <v>63</v>
      </c>
      <c r="J98" s="3" t="s">
        <v>63</v>
      </c>
      <c r="K98" s="3" t="s">
        <v>63</v>
      </c>
      <c r="L98" s="3" t="s">
        <v>63</v>
      </c>
      <c r="M98" s="3" t="s">
        <v>63</v>
      </c>
      <c r="N98" s="3"/>
      <c r="O98" s="3"/>
    </row>
    <row r="99" spans="1:15" x14ac:dyDescent="0.25">
      <c r="A99" s="3" t="s">
        <v>162</v>
      </c>
      <c r="B99" s="3" t="s">
        <v>259</v>
      </c>
      <c r="C99" s="3" t="s">
        <v>63</v>
      </c>
      <c r="D99" s="3" t="s">
        <v>63</v>
      </c>
      <c r="E99" s="3" t="s">
        <v>63</v>
      </c>
      <c r="F99" s="3">
        <v>29.424389999999999</v>
      </c>
      <c r="G99" s="3" t="s">
        <v>63</v>
      </c>
      <c r="H99" s="3" t="s">
        <v>63</v>
      </c>
      <c r="I99" s="3" t="s">
        <v>63</v>
      </c>
      <c r="J99" s="3" t="s">
        <v>63</v>
      </c>
      <c r="K99" s="3" t="s">
        <v>63</v>
      </c>
      <c r="L99" s="3" t="s">
        <v>63</v>
      </c>
      <c r="M99" s="3" t="s">
        <v>63</v>
      </c>
      <c r="N99" s="3"/>
      <c r="O99" s="3"/>
    </row>
    <row r="100" spans="1:15" x14ac:dyDescent="0.25">
      <c r="A100" s="3" t="s">
        <v>162</v>
      </c>
      <c r="B100" s="3" t="s">
        <v>163</v>
      </c>
      <c r="C100" s="3" t="s">
        <v>63</v>
      </c>
      <c r="D100" s="3">
        <v>93.047280000000001</v>
      </c>
      <c r="E100" s="3" t="s">
        <v>63</v>
      </c>
      <c r="F100" s="3" t="s">
        <v>63</v>
      </c>
      <c r="G100" s="3" t="s">
        <v>63</v>
      </c>
      <c r="H100" s="3" t="s">
        <v>63</v>
      </c>
      <c r="I100" s="3">
        <v>64.707350000000005</v>
      </c>
      <c r="J100" s="3" t="s">
        <v>63</v>
      </c>
      <c r="K100" s="3" t="s">
        <v>63</v>
      </c>
      <c r="L100" s="3" t="s">
        <v>63</v>
      </c>
      <c r="M100" s="3" t="s">
        <v>63</v>
      </c>
      <c r="N100" s="3"/>
      <c r="O100" s="3"/>
    </row>
    <row r="101" spans="1:15" x14ac:dyDescent="0.25">
      <c r="A101" s="3" t="s">
        <v>162</v>
      </c>
      <c r="B101" s="3" t="s">
        <v>166</v>
      </c>
      <c r="C101" s="3" t="s">
        <v>63</v>
      </c>
      <c r="D101" s="3">
        <v>92.73</v>
      </c>
      <c r="E101" s="3" t="s">
        <v>63</v>
      </c>
      <c r="F101" s="3">
        <v>92.76</v>
      </c>
      <c r="G101" s="3">
        <v>92.78</v>
      </c>
      <c r="H101" s="3" t="s">
        <v>63</v>
      </c>
      <c r="I101" s="3" t="s">
        <v>63</v>
      </c>
      <c r="J101" s="3" t="s">
        <v>63</v>
      </c>
      <c r="K101" s="3" t="s">
        <v>63</v>
      </c>
      <c r="L101" s="3" t="s">
        <v>63</v>
      </c>
      <c r="M101" s="3" t="s">
        <v>63</v>
      </c>
      <c r="N101" s="3"/>
      <c r="O101" s="3"/>
    </row>
    <row r="102" spans="1:15" x14ac:dyDescent="0.25">
      <c r="A102" s="3" t="s">
        <v>162</v>
      </c>
      <c r="B102" s="3" t="s">
        <v>240</v>
      </c>
      <c r="C102" s="3" t="s">
        <v>63</v>
      </c>
      <c r="D102" s="3" t="s">
        <v>63</v>
      </c>
      <c r="E102" s="3" t="s">
        <v>63</v>
      </c>
      <c r="F102" s="3" t="s">
        <v>63</v>
      </c>
      <c r="G102" s="3">
        <v>41.889589999999998</v>
      </c>
      <c r="H102" s="3" t="s">
        <v>63</v>
      </c>
      <c r="I102" s="3" t="s">
        <v>63</v>
      </c>
      <c r="J102" s="3" t="s">
        <v>63</v>
      </c>
      <c r="K102" s="3" t="s">
        <v>63</v>
      </c>
      <c r="L102" s="3" t="s">
        <v>63</v>
      </c>
      <c r="M102" s="3" t="s">
        <v>63</v>
      </c>
      <c r="N102" s="3"/>
      <c r="O102" s="3"/>
    </row>
    <row r="103" spans="1:15" x14ac:dyDescent="0.25">
      <c r="A103" s="3" t="s">
        <v>162</v>
      </c>
      <c r="B103" s="3" t="s">
        <v>167</v>
      </c>
      <c r="C103" s="3" t="s">
        <v>63</v>
      </c>
      <c r="D103" s="3" t="s">
        <v>63</v>
      </c>
      <c r="E103" s="3" t="s">
        <v>63</v>
      </c>
      <c r="F103" s="3">
        <v>96.01</v>
      </c>
      <c r="G103" s="3" t="s">
        <v>63</v>
      </c>
      <c r="H103" s="3" t="s">
        <v>63</v>
      </c>
      <c r="I103" s="3" t="s">
        <v>63</v>
      </c>
      <c r="J103" s="3" t="s">
        <v>63</v>
      </c>
      <c r="K103" s="3" t="s">
        <v>63</v>
      </c>
      <c r="L103" s="3" t="s">
        <v>63</v>
      </c>
      <c r="M103" s="3" t="s">
        <v>63</v>
      </c>
      <c r="N103" s="3"/>
      <c r="O103" s="3"/>
    </row>
    <row r="104" spans="1:15" x14ac:dyDescent="0.25">
      <c r="A104" s="3" t="s">
        <v>162</v>
      </c>
      <c r="B104" s="3" t="s">
        <v>276</v>
      </c>
      <c r="C104" s="3" t="s">
        <v>63</v>
      </c>
      <c r="D104" s="3">
        <v>18.645669999999999</v>
      </c>
      <c r="E104" s="3" t="s">
        <v>63</v>
      </c>
      <c r="F104" s="3" t="s">
        <v>63</v>
      </c>
      <c r="G104" s="3" t="s">
        <v>63</v>
      </c>
      <c r="H104" s="3" t="s">
        <v>63</v>
      </c>
      <c r="I104" s="3" t="s">
        <v>63</v>
      </c>
      <c r="J104" s="3" t="s">
        <v>63</v>
      </c>
      <c r="K104" s="3">
        <v>32.127679999999998</v>
      </c>
      <c r="L104" s="3" t="s">
        <v>63</v>
      </c>
      <c r="M104" s="3" t="s">
        <v>63</v>
      </c>
      <c r="N104" s="3"/>
      <c r="O104" s="3"/>
    </row>
    <row r="105" spans="1:15" x14ac:dyDescent="0.25">
      <c r="A105" s="3" t="s">
        <v>162</v>
      </c>
      <c r="B105" s="3" t="s">
        <v>168</v>
      </c>
      <c r="C105" s="3" t="s">
        <v>63</v>
      </c>
      <c r="D105" s="3" t="s">
        <v>63</v>
      </c>
      <c r="E105" s="3">
        <v>88.09</v>
      </c>
      <c r="F105" s="3" t="s">
        <v>63</v>
      </c>
      <c r="G105" s="3" t="s">
        <v>63</v>
      </c>
      <c r="H105" s="3" t="s">
        <v>63</v>
      </c>
      <c r="I105" s="3" t="s">
        <v>63</v>
      </c>
      <c r="J105" s="3" t="s">
        <v>63</v>
      </c>
      <c r="K105" s="3" t="s">
        <v>63</v>
      </c>
      <c r="L105" s="3" t="s">
        <v>63</v>
      </c>
      <c r="M105" s="3" t="s">
        <v>63</v>
      </c>
      <c r="N105" s="3"/>
      <c r="O105" s="3"/>
    </row>
    <row r="106" spans="1:15" x14ac:dyDescent="0.25">
      <c r="A106" s="3" t="s">
        <v>162</v>
      </c>
      <c r="B106" s="3" t="s">
        <v>169</v>
      </c>
      <c r="C106" s="3" t="s">
        <v>63</v>
      </c>
      <c r="D106" s="3" t="s">
        <v>63</v>
      </c>
      <c r="E106" s="3">
        <v>58.91</v>
      </c>
      <c r="F106" s="3" t="s">
        <v>63</v>
      </c>
      <c r="G106" s="3" t="s">
        <v>63</v>
      </c>
      <c r="H106" s="3" t="s">
        <v>63</v>
      </c>
      <c r="I106" s="3" t="s">
        <v>63</v>
      </c>
      <c r="J106" s="3" t="s">
        <v>63</v>
      </c>
      <c r="K106" s="3">
        <v>56.846150000000002</v>
      </c>
      <c r="L106" s="3" t="s">
        <v>63</v>
      </c>
      <c r="M106" s="3" t="s">
        <v>63</v>
      </c>
      <c r="N106" s="3"/>
      <c r="O106" s="3"/>
    </row>
    <row r="107" spans="1:15" x14ac:dyDescent="0.25">
      <c r="A107" s="3" t="s">
        <v>162</v>
      </c>
      <c r="B107" s="3" t="s">
        <v>269</v>
      </c>
      <c r="C107" s="3">
        <v>63.56</v>
      </c>
      <c r="D107" s="3" t="s">
        <v>63</v>
      </c>
      <c r="E107" s="3" t="s">
        <v>63</v>
      </c>
      <c r="F107" s="3" t="s">
        <v>63</v>
      </c>
      <c r="G107" s="3">
        <v>62.155110000000001</v>
      </c>
      <c r="H107" s="3" t="s">
        <v>63</v>
      </c>
      <c r="I107" s="3" t="s">
        <v>63</v>
      </c>
      <c r="J107" s="3" t="s">
        <v>63</v>
      </c>
      <c r="K107" s="3" t="s">
        <v>63</v>
      </c>
      <c r="L107" s="3" t="s">
        <v>63</v>
      </c>
      <c r="M107" s="3" t="s">
        <v>63</v>
      </c>
      <c r="N107" s="3"/>
      <c r="O107" s="3"/>
    </row>
    <row r="108" spans="1:15" x14ac:dyDescent="0.25">
      <c r="A108" s="3" t="s">
        <v>162</v>
      </c>
      <c r="B108" s="3" t="s">
        <v>172</v>
      </c>
      <c r="C108" s="3" t="s">
        <v>63</v>
      </c>
      <c r="D108" s="3" t="s">
        <v>63</v>
      </c>
      <c r="E108" s="3">
        <v>83.487830000000002</v>
      </c>
      <c r="F108" s="3" t="s">
        <v>63</v>
      </c>
      <c r="G108" s="3" t="s">
        <v>63</v>
      </c>
      <c r="H108" s="3" t="s">
        <v>63</v>
      </c>
      <c r="I108" s="3" t="s">
        <v>63</v>
      </c>
      <c r="J108" s="3" t="s">
        <v>63</v>
      </c>
      <c r="K108" s="3" t="s">
        <v>63</v>
      </c>
      <c r="L108" s="3" t="s">
        <v>63</v>
      </c>
      <c r="M108" s="3" t="s">
        <v>63</v>
      </c>
      <c r="N108" s="3"/>
      <c r="O108" s="3"/>
    </row>
    <row r="109" spans="1:15" x14ac:dyDescent="0.25">
      <c r="A109" s="3" t="s">
        <v>162</v>
      </c>
      <c r="B109" s="3" t="s">
        <v>277</v>
      </c>
      <c r="C109" s="3">
        <v>33.6</v>
      </c>
      <c r="D109" s="3" t="s">
        <v>63</v>
      </c>
      <c r="E109" s="3" t="s">
        <v>63</v>
      </c>
      <c r="F109" s="3" t="s">
        <v>63</v>
      </c>
      <c r="G109" s="3">
        <v>30.67521</v>
      </c>
      <c r="H109" s="3" t="s">
        <v>63</v>
      </c>
      <c r="I109" s="3" t="s">
        <v>63</v>
      </c>
      <c r="J109" s="3" t="s">
        <v>63</v>
      </c>
      <c r="K109" s="3" t="s">
        <v>63</v>
      </c>
      <c r="L109" s="3" t="s">
        <v>63</v>
      </c>
      <c r="M109" s="3" t="s">
        <v>63</v>
      </c>
      <c r="N109" s="3"/>
      <c r="O109" s="3"/>
    </row>
    <row r="110" spans="1:15" x14ac:dyDescent="0.25">
      <c r="A110" s="3" t="s">
        <v>162</v>
      </c>
      <c r="B110" s="3" t="s">
        <v>173</v>
      </c>
      <c r="C110" s="3" t="s">
        <v>63</v>
      </c>
      <c r="D110" s="3" t="s">
        <v>63</v>
      </c>
      <c r="E110" s="3">
        <v>44.189239999999998</v>
      </c>
      <c r="F110" s="3" t="s">
        <v>63</v>
      </c>
      <c r="G110" s="3" t="s">
        <v>63</v>
      </c>
      <c r="H110" s="3" t="s">
        <v>63</v>
      </c>
      <c r="I110" s="3" t="s">
        <v>63</v>
      </c>
      <c r="J110" s="3" t="s">
        <v>63</v>
      </c>
      <c r="K110" s="3">
        <v>48.781030000000001</v>
      </c>
      <c r="L110" s="3" t="s">
        <v>63</v>
      </c>
      <c r="M110" s="3" t="s">
        <v>63</v>
      </c>
      <c r="N110" s="3"/>
      <c r="O110" s="3"/>
    </row>
    <row r="111" spans="1:15" x14ac:dyDescent="0.25">
      <c r="A111" s="3" t="s">
        <v>162</v>
      </c>
      <c r="B111" s="3" t="s">
        <v>260</v>
      </c>
      <c r="C111" s="3" t="s">
        <v>63</v>
      </c>
      <c r="D111" s="3" t="s">
        <v>63</v>
      </c>
      <c r="E111" s="3" t="s">
        <v>63</v>
      </c>
      <c r="F111" s="3" t="s">
        <v>63</v>
      </c>
      <c r="G111" s="3">
        <v>55.874890000000001</v>
      </c>
      <c r="H111" s="3" t="s">
        <v>63</v>
      </c>
      <c r="I111" s="3" t="s">
        <v>63</v>
      </c>
      <c r="J111" s="3" t="s">
        <v>63</v>
      </c>
      <c r="K111" s="3" t="s">
        <v>63</v>
      </c>
      <c r="L111" s="3" t="s">
        <v>63</v>
      </c>
      <c r="M111" s="3" t="s">
        <v>63</v>
      </c>
      <c r="N111" s="3"/>
      <c r="O111" s="3"/>
    </row>
    <row r="112" spans="1:15" x14ac:dyDescent="0.25">
      <c r="A112" s="3" t="s">
        <v>162</v>
      </c>
      <c r="B112" s="3" t="s">
        <v>264</v>
      </c>
      <c r="C112" s="3" t="s">
        <v>63</v>
      </c>
      <c r="D112" s="3" t="s">
        <v>63</v>
      </c>
      <c r="E112" s="3" t="s">
        <v>63</v>
      </c>
      <c r="F112" s="3">
        <v>30.602720000000001</v>
      </c>
      <c r="G112" s="3" t="s">
        <v>63</v>
      </c>
      <c r="H112" s="3" t="s">
        <v>63</v>
      </c>
      <c r="I112" s="3" t="s">
        <v>63</v>
      </c>
      <c r="J112" s="3" t="s">
        <v>63</v>
      </c>
      <c r="K112" s="3" t="s">
        <v>63</v>
      </c>
      <c r="L112" s="3" t="s">
        <v>63</v>
      </c>
      <c r="M112" s="3" t="s">
        <v>63</v>
      </c>
      <c r="N112" s="3"/>
      <c r="O112" s="3"/>
    </row>
    <row r="113" spans="1:15" x14ac:dyDescent="0.25">
      <c r="A113" s="3" t="s">
        <v>174</v>
      </c>
      <c r="B113" s="3" t="s">
        <v>175</v>
      </c>
      <c r="C113" s="3">
        <v>85.02</v>
      </c>
      <c r="D113" s="3" t="s">
        <v>63</v>
      </c>
      <c r="E113" s="3" t="s">
        <v>63</v>
      </c>
      <c r="F113" s="3" t="s">
        <v>63</v>
      </c>
      <c r="G113" s="3" t="s">
        <v>63</v>
      </c>
      <c r="H113" s="3" t="s">
        <v>63</v>
      </c>
      <c r="I113" s="3" t="s">
        <v>63</v>
      </c>
      <c r="J113" s="3" t="s">
        <v>63</v>
      </c>
      <c r="K113" s="3" t="s">
        <v>63</v>
      </c>
      <c r="L113" s="3" t="s">
        <v>63</v>
      </c>
      <c r="M113" s="3" t="s">
        <v>63</v>
      </c>
      <c r="N113" s="3"/>
      <c r="O113" s="3"/>
    </row>
    <row r="114" spans="1:15" x14ac:dyDescent="0.25">
      <c r="A114" s="3" t="s">
        <v>174</v>
      </c>
      <c r="B114" s="3" t="s">
        <v>245</v>
      </c>
      <c r="C114" s="3" t="s">
        <v>63</v>
      </c>
      <c r="D114" s="3" t="s">
        <v>63</v>
      </c>
      <c r="E114" s="3" t="s">
        <v>63</v>
      </c>
      <c r="F114" s="3" t="s">
        <v>63</v>
      </c>
      <c r="G114" s="3" t="s">
        <v>63</v>
      </c>
      <c r="H114" s="3" t="s">
        <v>63</v>
      </c>
      <c r="I114" s="3" t="s">
        <v>63</v>
      </c>
      <c r="J114" s="3" t="s">
        <v>63</v>
      </c>
      <c r="K114" s="3" t="s">
        <v>63</v>
      </c>
      <c r="L114" s="3">
        <v>16.726769999999998</v>
      </c>
      <c r="M114" s="3" t="s">
        <v>63</v>
      </c>
      <c r="N114" s="3"/>
      <c r="O114" s="3"/>
    </row>
    <row r="115" spans="1:15" x14ac:dyDescent="0.25">
      <c r="A115" s="3" t="s">
        <v>174</v>
      </c>
      <c r="B115" s="3" t="s">
        <v>181</v>
      </c>
      <c r="C115" s="3" t="s">
        <v>63</v>
      </c>
      <c r="D115" s="3" t="s">
        <v>63</v>
      </c>
      <c r="E115" s="3" t="s">
        <v>63</v>
      </c>
      <c r="F115" s="3" t="s">
        <v>63</v>
      </c>
      <c r="G115" s="3" t="s">
        <v>63</v>
      </c>
      <c r="H115" s="3" t="s">
        <v>63</v>
      </c>
      <c r="I115" s="3" t="s">
        <v>63</v>
      </c>
      <c r="J115" s="3" t="s">
        <v>63</v>
      </c>
      <c r="K115" s="3">
        <v>16.89189</v>
      </c>
      <c r="L115" s="3" t="s">
        <v>63</v>
      </c>
      <c r="M115" s="3" t="s">
        <v>63</v>
      </c>
      <c r="N115" s="3"/>
      <c r="O115" s="3"/>
    </row>
    <row r="116" spans="1:15" x14ac:dyDescent="0.25">
      <c r="A116" s="3" t="s">
        <v>185</v>
      </c>
      <c r="B116" s="3" t="s">
        <v>186</v>
      </c>
      <c r="C116" s="3" t="s">
        <v>63</v>
      </c>
      <c r="D116" s="3" t="s">
        <v>63</v>
      </c>
      <c r="E116" s="3" t="s">
        <v>63</v>
      </c>
      <c r="F116" s="3" t="s">
        <v>63</v>
      </c>
      <c r="G116" s="3" t="s">
        <v>63</v>
      </c>
      <c r="H116" s="3">
        <v>18.818370000000002</v>
      </c>
      <c r="I116" s="3" t="s">
        <v>63</v>
      </c>
      <c r="J116" s="3" t="s">
        <v>63</v>
      </c>
      <c r="K116" s="3" t="s">
        <v>63</v>
      </c>
      <c r="L116" s="3" t="s">
        <v>63</v>
      </c>
      <c r="M116" s="3" t="s">
        <v>63</v>
      </c>
      <c r="N116" s="3"/>
      <c r="O116" s="3"/>
    </row>
    <row r="117" spans="1:15" x14ac:dyDescent="0.25">
      <c r="A117" s="3" t="s">
        <v>185</v>
      </c>
      <c r="B117" s="3" t="s">
        <v>187</v>
      </c>
      <c r="C117" s="3" t="s">
        <v>63</v>
      </c>
      <c r="D117" s="3">
        <v>14.698650000000001</v>
      </c>
      <c r="E117" s="3" t="s">
        <v>63</v>
      </c>
      <c r="F117" s="3" t="s">
        <v>63</v>
      </c>
      <c r="G117" s="3">
        <v>10.24648</v>
      </c>
      <c r="H117" s="3" t="s">
        <v>63</v>
      </c>
      <c r="I117" s="3" t="s">
        <v>63</v>
      </c>
      <c r="J117" s="3" t="s">
        <v>63</v>
      </c>
      <c r="K117" s="3">
        <v>8.39175</v>
      </c>
      <c r="L117" s="3" t="s">
        <v>63</v>
      </c>
      <c r="M117" s="3" t="s">
        <v>63</v>
      </c>
      <c r="N117" s="3"/>
      <c r="O117" s="3"/>
    </row>
    <row r="118" spans="1:15" x14ac:dyDescent="0.25">
      <c r="A118" s="3" t="s">
        <v>185</v>
      </c>
      <c r="B118" s="3" t="s">
        <v>188</v>
      </c>
      <c r="C118" s="3">
        <v>3.8567900000000002</v>
      </c>
      <c r="D118" s="3" t="s">
        <v>63</v>
      </c>
      <c r="E118" s="3" t="s">
        <v>63</v>
      </c>
      <c r="F118" s="3" t="s">
        <v>63</v>
      </c>
      <c r="G118" s="3" t="s">
        <v>63</v>
      </c>
      <c r="H118" s="3" t="s">
        <v>63</v>
      </c>
      <c r="I118" s="3" t="s">
        <v>63</v>
      </c>
      <c r="J118" s="3" t="s">
        <v>63</v>
      </c>
      <c r="K118" s="3" t="s">
        <v>63</v>
      </c>
      <c r="L118" s="3" t="s">
        <v>63</v>
      </c>
      <c r="M118" s="3" t="s">
        <v>63</v>
      </c>
      <c r="N118" s="3"/>
      <c r="O118" s="3"/>
    </row>
    <row r="119" spans="1:15" x14ac:dyDescent="0.25">
      <c r="A119" s="3" t="s">
        <v>185</v>
      </c>
      <c r="B119" s="3" t="s">
        <v>189</v>
      </c>
      <c r="C119" s="3">
        <v>5.06229</v>
      </c>
      <c r="D119" s="3" t="s">
        <v>63</v>
      </c>
      <c r="E119" s="3" t="s">
        <v>63</v>
      </c>
      <c r="F119" s="3" t="s">
        <v>63</v>
      </c>
      <c r="G119" s="3" t="s">
        <v>63</v>
      </c>
      <c r="H119" s="3" t="s">
        <v>63</v>
      </c>
      <c r="I119" s="3" t="s">
        <v>63</v>
      </c>
      <c r="J119" s="3">
        <v>8.2273399999999999</v>
      </c>
      <c r="K119" s="3" t="s">
        <v>63</v>
      </c>
      <c r="L119" s="3" t="s">
        <v>63</v>
      </c>
      <c r="M119" s="3" t="s">
        <v>63</v>
      </c>
      <c r="N119" s="3"/>
      <c r="O119" s="3"/>
    </row>
    <row r="120" spans="1:15" x14ac:dyDescent="0.25">
      <c r="A120" s="3" t="s">
        <v>185</v>
      </c>
      <c r="B120" s="3" t="s">
        <v>191</v>
      </c>
      <c r="C120" s="3" t="s">
        <v>63</v>
      </c>
      <c r="D120" s="3">
        <v>15.503830000000001</v>
      </c>
      <c r="E120" s="3" t="s">
        <v>63</v>
      </c>
      <c r="F120" s="3" t="s">
        <v>63</v>
      </c>
      <c r="G120" s="3">
        <v>16.013809999999999</v>
      </c>
      <c r="H120" s="3" t="s">
        <v>63</v>
      </c>
      <c r="I120" s="3" t="s">
        <v>63</v>
      </c>
      <c r="J120" s="3" t="s">
        <v>63</v>
      </c>
      <c r="K120" s="3" t="s">
        <v>63</v>
      </c>
      <c r="L120" s="3" t="s">
        <v>63</v>
      </c>
      <c r="M120" s="3" t="s">
        <v>63</v>
      </c>
      <c r="N120" s="3"/>
      <c r="O120" s="3"/>
    </row>
    <row r="121" spans="1:15" x14ac:dyDescent="0.25">
      <c r="A121" s="3" t="s">
        <v>185</v>
      </c>
      <c r="B121" s="3" t="s">
        <v>192</v>
      </c>
      <c r="C121" s="3">
        <v>6.9378399999999996</v>
      </c>
      <c r="D121" s="3" t="s">
        <v>63</v>
      </c>
      <c r="E121" s="3" t="s">
        <v>63</v>
      </c>
      <c r="F121" s="3" t="s">
        <v>63</v>
      </c>
      <c r="G121" s="3" t="s">
        <v>63</v>
      </c>
      <c r="H121" s="3" t="s">
        <v>63</v>
      </c>
      <c r="I121" s="3" t="s">
        <v>63</v>
      </c>
      <c r="J121" s="3" t="s">
        <v>63</v>
      </c>
      <c r="K121" s="3" t="s">
        <v>63</v>
      </c>
      <c r="L121" s="3" t="s">
        <v>63</v>
      </c>
      <c r="M121" s="3" t="s">
        <v>63</v>
      </c>
      <c r="N121" s="3"/>
      <c r="O121" s="3"/>
    </row>
    <row r="122" spans="1:15" x14ac:dyDescent="0.25">
      <c r="A122" s="3" t="s">
        <v>185</v>
      </c>
      <c r="B122" s="3" t="s">
        <v>193</v>
      </c>
      <c r="C122" s="3">
        <v>5.67</v>
      </c>
      <c r="D122" s="3" t="s">
        <v>63</v>
      </c>
      <c r="E122" s="3" t="s">
        <v>63</v>
      </c>
      <c r="F122" s="3" t="s">
        <v>63</v>
      </c>
      <c r="G122" s="3">
        <v>9.8074300000000001</v>
      </c>
      <c r="H122" s="3" t="s">
        <v>63</v>
      </c>
      <c r="I122" s="3" t="s">
        <v>63</v>
      </c>
      <c r="J122" s="3" t="s">
        <v>63</v>
      </c>
      <c r="K122" s="3" t="s">
        <v>63</v>
      </c>
      <c r="L122" s="3" t="s">
        <v>63</v>
      </c>
      <c r="M122" s="3" t="s">
        <v>63</v>
      </c>
      <c r="N122" s="3"/>
      <c r="O122" s="3"/>
    </row>
    <row r="123" spans="1:15" x14ac:dyDescent="0.25">
      <c r="A123" s="3" t="s">
        <v>185</v>
      </c>
      <c r="B123" s="3" t="s">
        <v>194</v>
      </c>
      <c r="C123" s="3" t="s">
        <v>63</v>
      </c>
      <c r="D123" s="3" t="s">
        <v>63</v>
      </c>
      <c r="E123" s="3">
        <v>29.820799999999998</v>
      </c>
      <c r="F123" s="3" t="s">
        <v>63</v>
      </c>
      <c r="G123" s="3" t="s">
        <v>63</v>
      </c>
      <c r="H123" s="3" t="s">
        <v>63</v>
      </c>
      <c r="I123" s="3" t="s">
        <v>63</v>
      </c>
      <c r="J123" s="3" t="s">
        <v>63</v>
      </c>
      <c r="K123" s="3" t="s">
        <v>63</v>
      </c>
      <c r="L123" s="3" t="s">
        <v>63</v>
      </c>
      <c r="M123" s="3" t="s">
        <v>63</v>
      </c>
      <c r="N123" s="3"/>
      <c r="O123" s="3"/>
    </row>
    <row r="124" spans="1:15" x14ac:dyDescent="0.25">
      <c r="A124" s="3" t="s">
        <v>185</v>
      </c>
      <c r="B124" s="3" t="s">
        <v>195</v>
      </c>
      <c r="C124" s="3" t="s">
        <v>63</v>
      </c>
      <c r="D124" s="3" t="s">
        <v>63</v>
      </c>
      <c r="E124" s="3">
        <v>15.146470000000001</v>
      </c>
      <c r="F124" s="3" t="s">
        <v>63</v>
      </c>
      <c r="G124" s="3" t="s">
        <v>63</v>
      </c>
      <c r="H124" s="3">
        <v>23.324560000000002</v>
      </c>
      <c r="I124" s="3" t="s">
        <v>63</v>
      </c>
      <c r="J124" s="3" t="s">
        <v>63</v>
      </c>
      <c r="K124" s="3" t="s">
        <v>63</v>
      </c>
      <c r="L124" s="3" t="s">
        <v>63</v>
      </c>
      <c r="M124" s="3" t="s">
        <v>63</v>
      </c>
      <c r="N124" s="3"/>
      <c r="O124" s="3"/>
    </row>
    <row r="125" spans="1:15" x14ac:dyDescent="0.25">
      <c r="A125" s="3" t="s">
        <v>185</v>
      </c>
      <c r="B125" s="3" t="s">
        <v>196</v>
      </c>
      <c r="C125" s="3" t="s">
        <v>63</v>
      </c>
      <c r="D125" s="3" t="s">
        <v>63</v>
      </c>
      <c r="E125" s="3">
        <v>13.692460000000001</v>
      </c>
      <c r="F125" s="3" t="s">
        <v>63</v>
      </c>
      <c r="G125" s="3" t="s">
        <v>63</v>
      </c>
      <c r="H125" s="3" t="s">
        <v>63</v>
      </c>
      <c r="I125" s="3">
        <v>15.66811</v>
      </c>
      <c r="J125" s="3" t="s">
        <v>63</v>
      </c>
      <c r="K125" s="3" t="s">
        <v>63</v>
      </c>
      <c r="L125" s="3" t="s">
        <v>63</v>
      </c>
      <c r="M125" s="3" t="s">
        <v>63</v>
      </c>
      <c r="N125" s="3"/>
      <c r="O125" s="3"/>
    </row>
    <row r="126" spans="1:15" x14ac:dyDescent="0.25">
      <c r="A126" s="3" t="s">
        <v>185</v>
      </c>
      <c r="B126" s="3" t="s">
        <v>197</v>
      </c>
      <c r="C126" s="3">
        <v>13.8788</v>
      </c>
      <c r="D126" s="3" t="s">
        <v>63</v>
      </c>
      <c r="E126" s="3" t="s">
        <v>63</v>
      </c>
      <c r="F126" s="3">
        <v>25.515879999999999</v>
      </c>
      <c r="G126" s="3" t="s">
        <v>63</v>
      </c>
      <c r="H126" s="3" t="s">
        <v>63</v>
      </c>
      <c r="I126" s="3" t="s">
        <v>63</v>
      </c>
      <c r="J126" s="3" t="s">
        <v>63</v>
      </c>
      <c r="K126" s="3" t="s">
        <v>63</v>
      </c>
      <c r="L126" s="3" t="s">
        <v>63</v>
      </c>
      <c r="M126" s="3" t="s">
        <v>63</v>
      </c>
      <c r="N126" s="3"/>
      <c r="O126" s="3"/>
    </row>
    <row r="127" spans="1:15" x14ac:dyDescent="0.25">
      <c r="A127" s="3" t="s">
        <v>185</v>
      </c>
      <c r="B127" s="3" t="s">
        <v>199</v>
      </c>
      <c r="C127" s="3">
        <v>28.1158</v>
      </c>
      <c r="D127" s="3" t="s">
        <v>63</v>
      </c>
      <c r="E127" s="3" t="s">
        <v>63</v>
      </c>
      <c r="F127" s="3" t="s">
        <v>63</v>
      </c>
      <c r="G127" s="3">
        <v>32.302030000000002</v>
      </c>
      <c r="H127" s="3" t="s">
        <v>63</v>
      </c>
      <c r="I127" s="3" t="s">
        <v>63</v>
      </c>
      <c r="J127" s="3" t="s">
        <v>63</v>
      </c>
      <c r="K127" s="3" t="s">
        <v>63</v>
      </c>
      <c r="L127" s="3" t="s">
        <v>63</v>
      </c>
      <c r="M127" s="3" t="s">
        <v>63</v>
      </c>
      <c r="N127" s="3"/>
      <c r="O127" s="3"/>
    </row>
    <row r="128" spans="1:15" x14ac:dyDescent="0.25">
      <c r="A128" s="3" t="s">
        <v>185</v>
      </c>
      <c r="B128" s="3" t="s">
        <v>200</v>
      </c>
      <c r="C128" s="3" t="s">
        <v>63</v>
      </c>
      <c r="D128" s="3">
        <v>12.15006</v>
      </c>
      <c r="E128" s="3" t="s">
        <v>63</v>
      </c>
      <c r="F128" s="3" t="s">
        <v>63</v>
      </c>
      <c r="G128" s="3" t="s">
        <v>63</v>
      </c>
      <c r="H128" s="3" t="s">
        <v>63</v>
      </c>
      <c r="I128" s="3">
        <v>13.08728</v>
      </c>
      <c r="J128" s="3" t="s">
        <v>63</v>
      </c>
      <c r="K128" s="3" t="s">
        <v>63</v>
      </c>
      <c r="L128" s="3" t="s">
        <v>63</v>
      </c>
      <c r="M128" s="3" t="s">
        <v>63</v>
      </c>
      <c r="N128" s="3"/>
      <c r="O128" s="3"/>
    </row>
    <row r="129" spans="1:15" x14ac:dyDescent="0.25">
      <c r="A129" s="3" t="s">
        <v>185</v>
      </c>
      <c r="B129" s="3" t="s">
        <v>201</v>
      </c>
      <c r="C129" s="3" t="s">
        <v>63</v>
      </c>
      <c r="D129" s="3" t="s">
        <v>63</v>
      </c>
      <c r="E129" s="3">
        <v>13.82765</v>
      </c>
      <c r="F129" s="3" t="s">
        <v>63</v>
      </c>
      <c r="G129" s="3" t="s">
        <v>63</v>
      </c>
      <c r="H129" s="3" t="s">
        <v>63</v>
      </c>
      <c r="I129" s="3" t="s">
        <v>63</v>
      </c>
      <c r="J129" s="3" t="s">
        <v>63</v>
      </c>
      <c r="K129" s="3" t="s">
        <v>63</v>
      </c>
      <c r="L129" s="3" t="s">
        <v>63</v>
      </c>
      <c r="M129" s="3" t="s">
        <v>63</v>
      </c>
      <c r="N129" s="3"/>
      <c r="O129" s="3"/>
    </row>
    <row r="130" spans="1:15" x14ac:dyDescent="0.25">
      <c r="A130" s="3" t="s">
        <v>185</v>
      </c>
      <c r="B130" s="3" t="s">
        <v>202</v>
      </c>
      <c r="C130" s="3">
        <v>22.346599999999999</v>
      </c>
      <c r="D130" s="3" t="s">
        <v>63</v>
      </c>
      <c r="E130" s="3" t="s">
        <v>63</v>
      </c>
      <c r="F130" s="3">
        <v>30.187180000000001</v>
      </c>
      <c r="G130" s="3" t="s">
        <v>63</v>
      </c>
      <c r="H130" s="3" t="s">
        <v>63</v>
      </c>
      <c r="I130" s="3" t="s">
        <v>63</v>
      </c>
      <c r="J130" s="3" t="s">
        <v>63</v>
      </c>
      <c r="K130" s="3">
        <v>26.375859999999999</v>
      </c>
      <c r="L130" s="3" t="s">
        <v>63</v>
      </c>
      <c r="M130" s="3" t="s">
        <v>63</v>
      </c>
      <c r="N130" s="3"/>
      <c r="O130" s="3"/>
    </row>
    <row r="131" spans="1:15" x14ac:dyDescent="0.25">
      <c r="A131" s="3" t="s">
        <v>185</v>
      </c>
      <c r="B131" s="3" t="s">
        <v>203</v>
      </c>
      <c r="C131" s="3">
        <v>12.986459999999999</v>
      </c>
      <c r="D131" s="3">
        <v>12.59</v>
      </c>
      <c r="E131" s="3" t="s">
        <v>63</v>
      </c>
      <c r="F131" s="3" t="s">
        <v>63</v>
      </c>
      <c r="G131" s="3">
        <v>35.810510000000001</v>
      </c>
      <c r="H131" s="3" t="s">
        <v>63</v>
      </c>
      <c r="I131" s="3" t="s">
        <v>63</v>
      </c>
      <c r="J131" s="3" t="s">
        <v>63</v>
      </c>
      <c r="K131" s="3">
        <v>35.736960000000003</v>
      </c>
      <c r="L131" s="3" t="s">
        <v>63</v>
      </c>
      <c r="M131" s="3" t="s">
        <v>63</v>
      </c>
      <c r="N131" s="3"/>
      <c r="O131" s="3"/>
    </row>
    <row r="132" spans="1:15" x14ac:dyDescent="0.25">
      <c r="A132" s="3" t="s">
        <v>185</v>
      </c>
      <c r="B132" s="3" t="s">
        <v>204</v>
      </c>
      <c r="C132" s="3" t="s">
        <v>63</v>
      </c>
      <c r="D132" s="3" t="s">
        <v>63</v>
      </c>
      <c r="E132" s="3">
        <v>15.27684</v>
      </c>
      <c r="F132" s="3" t="s">
        <v>63</v>
      </c>
      <c r="G132" s="3" t="s">
        <v>63</v>
      </c>
      <c r="H132" s="3" t="s">
        <v>63</v>
      </c>
      <c r="I132" s="3">
        <v>20.1692</v>
      </c>
      <c r="J132" s="3" t="s">
        <v>63</v>
      </c>
      <c r="K132" s="3">
        <v>16.396270000000001</v>
      </c>
      <c r="L132" s="3" t="s">
        <v>63</v>
      </c>
      <c r="M132" s="3" t="s">
        <v>63</v>
      </c>
      <c r="N132" s="3"/>
      <c r="O132" s="3"/>
    </row>
    <row r="133" spans="1:15" x14ac:dyDescent="0.25">
      <c r="A133" s="3" t="s">
        <v>185</v>
      </c>
      <c r="B133" s="3" t="s">
        <v>205</v>
      </c>
      <c r="C133" s="3" t="s">
        <v>63</v>
      </c>
      <c r="D133" s="3" t="s">
        <v>63</v>
      </c>
      <c r="E133" s="3" t="s">
        <v>63</v>
      </c>
      <c r="F133" s="3" t="s">
        <v>63</v>
      </c>
      <c r="G133" s="3">
        <v>6.5937099999999997</v>
      </c>
      <c r="H133" s="3" t="s">
        <v>63</v>
      </c>
      <c r="I133" s="3" t="s">
        <v>63</v>
      </c>
      <c r="J133" s="3" t="s">
        <v>63</v>
      </c>
      <c r="K133" s="3" t="s">
        <v>63</v>
      </c>
      <c r="L133" s="3" t="s">
        <v>63</v>
      </c>
      <c r="M133" s="3" t="s">
        <v>63</v>
      </c>
      <c r="N133" s="3"/>
      <c r="O133" s="3"/>
    </row>
    <row r="134" spans="1:15" x14ac:dyDescent="0.25">
      <c r="A134" s="3" t="s">
        <v>185</v>
      </c>
      <c r="B134" s="3" t="s">
        <v>206</v>
      </c>
      <c r="C134" s="3" t="s">
        <v>63</v>
      </c>
      <c r="D134" s="3" t="s">
        <v>63</v>
      </c>
      <c r="E134" s="3" t="s">
        <v>63</v>
      </c>
      <c r="F134" s="3" t="s">
        <v>63</v>
      </c>
      <c r="G134" s="3">
        <v>42.323340000000002</v>
      </c>
      <c r="H134" s="3" t="s">
        <v>63</v>
      </c>
      <c r="I134" s="3" t="s">
        <v>63</v>
      </c>
      <c r="J134" s="3" t="s">
        <v>63</v>
      </c>
      <c r="K134" s="3" t="s">
        <v>63</v>
      </c>
      <c r="L134" s="3" t="s">
        <v>63</v>
      </c>
      <c r="M134" s="3" t="s">
        <v>63</v>
      </c>
      <c r="N134" s="3"/>
      <c r="O134" s="3"/>
    </row>
    <row r="135" spans="1:15" x14ac:dyDescent="0.25">
      <c r="A135" s="3" t="s">
        <v>185</v>
      </c>
      <c r="B135" s="3" t="s">
        <v>207</v>
      </c>
      <c r="C135" s="3" t="s">
        <v>63</v>
      </c>
      <c r="D135" s="3" t="s">
        <v>63</v>
      </c>
      <c r="E135" s="3" t="s">
        <v>63</v>
      </c>
      <c r="F135" s="3" t="s">
        <v>63</v>
      </c>
      <c r="G135" s="3">
        <v>10.80705</v>
      </c>
      <c r="H135" s="3" t="s">
        <v>63</v>
      </c>
      <c r="I135" s="3" t="s">
        <v>63</v>
      </c>
      <c r="J135" s="3" t="s">
        <v>63</v>
      </c>
      <c r="K135" s="3">
        <v>31.865960000000001</v>
      </c>
      <c r="L135" s="3" t="s">
        <v>63</v>
      </c>
      <c r="M135" s="3" t="s">
        <v>63</v>
      </c>
      <c r="N135" s="3"/>
      <c r="O135" s="3"/>
    </row>
    <row r="136" spans="1:15" x14ac:dyDescent="0.25">
      <c r="A136" s="3" t="s">
        <v>185</v>
      </c>
      <c r="B136" s="3" t="s">
        <v>208</v>
      </c>
      <c r="C136" s="3" t="s">
        <v>63</v>
      </c>
      <c r="D136" s="3" t="s">
        <v>63</v>
      </c>
      <c r="E136" s="3" t="s">
        <v>63</v>
      </c>
      <c r="F136" s="3">
        <v>12.987019999999999</v>
      </c>
      <c r="G136" s="3" t="s">
        <v>63</v>
      </c>
      <c r="H136" s="3" t="s">
        <v>63</v>
      </c>
      <c r="I136" s="3" t="s">
        <v>63</v>
      </c>
      <c r="J136" s="3" t="s">
        <v>63</v>
      </c>
      <c r="K136" s="3" t="s">
        <v>63</v>
      </c>
      <c r="L136" s="3" t="s">
        <v>63</v>
      </c>
      <c r="M136" s="3" t="s">
        <v>63</v>
      </c>
      <c r="N136" s="3"/>
      <c r="O136" s="3"/>
    </row>
    <row r="137" spans="1:15" x14ac:dyDescent="0.25">
      <c r="A137" s="3" t="s">
        <v>185</v>
      </c>
      <c r="B137" s="3" t="s">
        <v>209</v>
      </c>
      <c r="C137" s="3" t="s">
        <v>63</v>
      </c>
      <c r="D137" s="3" t="s">
        <v>63</v>
      </c>
      <c r="E137" s="3" t="s">
        <v>63</v>
      </c>
      <c r="F137" s="3" t="s">
        <v>63</v>
      </c>
      <c r="G137" s="3" t="s">
        <v>63</v>
      </c>
      <c r="H137" s="3" t="s">
        <v>63</v>
      </c>
      <c r="I137" s="3" t="s">
        <v>63</v>
      </c>
      <c r="J137" s="3" t="s">
        <v>63</v>
      </c>
      <c r="K137" s="3">
        <v>15.300129999999999</v>
      </c>
      <c r="L137" s="3" t="s">
        <v>63</v>
      </c>
      <c r="M137" s="3" t="s">
        <v>63</v>
      </c>
      <c r="N137" s="3"/>
      <c r="O137" s="3"/>
    </row>
    <row r="138" spans="1:15" x14ac:dyDescent="0.25">
      <c r="A138" s="3" t="s">
        <v>185</v>
      </c>
      <c r="B138" s="3" t="s">
        <v>210</v>
      </c>
      <c r="C138" s="3">
        <v>15.411479999999999</v>
      </c>
      <c r="D138" s="3" t="s">
        <v>63</v>
      </c>
      <c r="E138" s="3" t="s">
        <v>63</v>
      </c>
      <c r="F138" s="3" t="s">
        <v>63</v>
      </c>
      <c r="G138" s="3">
        <v>10.54</v>
      </c>
      <c r="H138" s="3" t="s">
        <v>63</v>
      </c>
      <c r="I138" s="3">
        <v>14.129709999999999</v>
      </c>
      <c r="J138" s="3" t="s">
        <v>63</v>
      </c>
      <c r="K138" s="3" t="s">
        <v>63</v>
      </c>
      <c r="L138" s="3" t="s">
        <v>63</v>
      </c>
      <c r="M138" s="3" t="s">
        <v>63</v>
      </c>
      <c r="N138" s="3"/>
      <c r="O138" s="3"/>
    </row>
    <row r="139" spans="1:15" x14ac:dyDescent="0.25">
      <c r="A139" s="3" t="s">
        <v>185</v>
      </c>
      <c r="B139" s="3" t="s">
        <v>211</v>
      </c>
      <c r="C139" s="3">
        <v>9.18</v>
      </c>
      <c r="D139" s="3" t="s">
        <v>63</v>
      </c>
      <c r="E139" s="3" t="s">
        <v>63</v>
      </c>
      <c r="F139" s="3">
        <v>10.73987</v>
      </c>
      <c r="G139" s="3" t="s">
        <v>63</v>
      </c>
      <c r="H139" s="3">
        <v>16.469889999999999</v>
      </c>
      <c r="I139" s="3" t="s">
        <v>63</v>
      </c>
      <c r="J139" s="3" t="s">
        <v>63</v>
      </c>
      <c r="K139" s="3">
        <v>12.17428</v>
      </c>
      <c r="L139" s="3" t="s">
        <v>63</v>
      </c>
      <c r="M139" s="3" t="s">
        <v>63</v>
      </c>
      <c r="N139" s="3"/>
      <c r="O139" s="3"/>
    </row>
    <row r="140" spans="1:15" x14ac:dyDescent="0.25">
      <c r="A140" s="3" t="s">
        <v>185</v>
      </c>
      <c r="B140" s="3" t="s">
        <v>212</v>
      </c>
      <c r="C140" s="3" t="s">
        <v>63</v>
      </c>
      <c r="D140" s="3">
        <v>14.19262</v>
      </c>
      <c r="E140" s="3" t="s">
        <v>63</v>
      </c>
      <c r="F140" s="3" t="s">
        <v>63</v>
      </c>
      <c r="G140" s="3" t="s">
        <v>63</v>
      </c>
      <c r="H140" s="3">
        <v>24.162120000000002</v>
      </c>
      <c r="I140" s="3" t="s">
        <v>63</v>
      </c>
      <c r="J140" s="3" t="s">
        <v>63</v>
      </c>
      <c r="K140" s="3" t="s">
        <v>63</v>
      </c>
      <c r="L140" s="3" t="s">
        <v>63</v>
      </c>
      <c r="M140" s="3" t="s">
        <v>63</v>
      </c>
      <c r="N140" s="3"/>
      <c r="O140" s="3"/>
    </row>
    <row r="141" spans="1:15" x14ac:dyDescent="0.25">
      <c r="A141" s="3" t="s">
        <v>185</v>
      </c>
      <c r="B141" s="3" t="s">
        <v>214</v>
      </c>
      <c r="C141" s="3" t="s">
        <v>63</v>
      </c>
      <c r="D141" s="3">
        <v>6.7298</v>
      </c>
      <c r="E141" s="3" t="s">
        <v>63</v>
      </c>
      <c r="F141" s="3" t="s">
        <v>63</v>
      </c>
      <c r="G141" s="3" t="s">
        <v>63</v>
      </c>
      <c r="H141" s="3" t="s">
        <v>63</v>
      </c>
      <c r="I141" s="3" t="s">
        <v>63</v>
      </c>
      <c r="J141" s="3" t="s">
        <v>63</v>
      </c>
      <c r="K141" s="3" t="s">
        <v>63</v>
      </c>
      <c r="L141" s="3" t="s">
        <v>63</v>
      </c>
      <c r="M141" s="3" t="s">
        <v>63</v>
      </c>
      <c r="N141" s="3"/>
      <c r="O141" s="3"/>
    </row>
    <row r="142" spans="1:15" x14ac:dyDescent="0.25">
      <c r="A142" s="3" t="s">
        <v>185</v>
      </c>
      <c r="B142" s="3" t="s">
        <v>215</v>
      </c>
      <c r="C142" s="3" t="s">
        <v>63</v>
      </c>
      <c r="D142" s="3" t="s">
        <v>63</v>
      </c>
      <c r="E142" s="3" t="s">
        <v>63</v>
      </c>
      <c r="F142" s="3">
        <v>36.61345</v>
      </c>
      <c r="G142" s="3" t="s">
        <v>63</v>
      </c>
      <c r="H142" s="3" t="s">
        <v>63</v>
      </c>
      <c r="I142" s="3" t="s">
        <v>63</v>
      </c>
      <c r="J142" s="3" t="s">
        <v>63</v>
      </c>
      <c r="K142" s="3" t="s">
        <v>63</v>
      </c>
      <c r="L142" s="3" t="s">
        <v>63</v>
      </c>
      <c r="M142" s="3" t="s">
        <v>63</v>
      </c>
      <c r="N142" s="3"/>
      <c r="O142" s="3"/>
    </row>
    <row r="143" spans="1:15" x14ac:dyDescent="0.25">
      <c r="A143" s="3" t="s">
        <v>185</v>
      </c>
      <c r="B143" s="3" t="s">
        <v>216</v>
      </c>
      <c r="C143" s="3" t="s">
        <v>63</v>
      </c>
      <c r="D143" s="3" t="s">
        <v>63</v>
      </c>
      <c r="E143" s="3">
        <v>1.62842</v>
      </c>
      <c r="F143" s="3" t="s">
        <v>63</v>
      </c>
      <c r="G143" s="3" t="s">
        <v>63</v>
      </c>
      <c r="H143" s="3" t="s">
        <v>63</v>
      </c>
      <c r="I143" s="3" t="s">
        <v>63</v>
      </c>
      <c r="J143" s="3" t="s">
        <v>63</v>
      </c>
      <c r="K143" s="3" t="s">
        <v>63</v>
      </c>
      <c r="L143" s="3" t="s">
        <v>63</v>
      </c>
      <c r="M143" s="3" t="s">
        <v>63</v>
      </c>
      <c r="N143" s="3"/>
      <c r="O143" s="3"/>
    </row>
    <row r="144" spans="1:15" x14ac:dyDescent="0.25">
      <c r="A144" s="3" t="s">
        <v>185</v>
      </c>
      <c r="B144" s="3" t="s">
        <v>247</v>
      </c>
      <c r="C144" s="3">
        <v>45.110660000000003</v>
      </c>
      <c r="D144" s="3">
        <v>46.103990000000003</v>
      </c>
      <c r="E144" s="3" t="s">
        <v>63</v>
      </c>
      <c r="F144" s="3">
        <v>49.718890000000002</v>
      </c>
      <c r="G144" s="3" t="s">
        <v>63</v>
      </c>
      <c r="H144" s="3" t="s">
        <v>63</v>
      </c>
      <c r="I144" s="3">
        <v>59.291609999999999</v>
      </c>
      <c r="J144" s="3" t="s">
        <v>63</v>
      </c>
      <c r="K144" s="3">
        <v>49.295389999999998</v>
      </c>
      <c r="L144" s="3" t="s">
        <v>63</v>
      </c>
      <c r="M144" s="3" t="s">
        <v>63</v>
      </c>
      <c r="N144" s="3"/>
      <c r="O144" s="3"/>
    </row>
    <row r="145" spans="1:15" x14ac:dyDescent="0.25">
      <c r="A145" s="3" t="s">
        <v>185</v>
      </c>
      <c r="B145" s="3" t="s">
        <v>217</v>
      </c>
      <c r="C145" s="3">
        <v>10.245559999999999</v>
      </c>
      <c r="D145" s="3" t="s">
        <v>63</v>
      </c>
      <c r="E145" s="3" t="s">
        <v>63</v>
      </c>
      <c r="F145" s="3" t="s">
        <v>63</v>
      </c>
      <c r="G145" s="3" t="s">
        <v>63</v>
      </c>
      <c r="H145" s="3">
        <v>17.539840000000002</v>
      </c>
      <c r="I145" s="3" t="s">
        <v>63</v>
      </c>
      <c r="J145" s="3" t="s">
        <v>63</v>
      </c>
      <c r="K145" s="3" t="s">
        <v>63</v>
      </c>
      <c r="L145" s="3" t="s">
        <v>63</v>
      </c>
      <c r="M145" s="3" t="s">
        <v>63</v>
      </c>
      <c r="N145" s="3"/>
      <c r="O145" s="3"/>
    </row>
    <row r="146" spans="1:15" x14ac:dyDescent="0.25">
      <c r="A146" s="3" t="s">
        <v>185</v>
      </c>
      <c r="B146" s="3" t="s">
        <v>218</v>
      </c>
      <c r="C146" s="3" t="s">
        <v>63</v>
      </c>
      <c r="D146" s="3" t="s">
        <v>63</v>
      </c>
      <c r="E146" s="3" t="s">
        <v>63</v>
      </c>
      <c r="F146" s="3" t="s">
        <v>63</v>
      </c>
      <c r="G146" s="3">
        <v>8.3948099999999997</v>
      </c>
      <c r="H146" s="3" t="s">
        <v>63</v>
      </c>
      <c r="I146" s="3" t="s">
        <v>63</v>
      </c>
      <c r="J146" s="3" t="s">
        <v>63</v>
      </c>
      <c r="K146" s="3" t="s">
        <v>63</v>
      </c>
      <c r="L146" s="3" t="s">
        <v>63</v>
      </c>
      <c r="M146" s="3" t="s">
        <v>63</v>
      </c>
      <c r="N146" s="3"/>
      <c r="O146" s="3"/>
    </row>
    <row r="147" spans="1:15" x14ac:dyDescent="0.25">
      <c r="A147" s="3" t="s">
        <v>185</v>
      </c>
      <c r="B147" s="3" t="s">
        <v>219</v>
      </c>
      <c r="C147" s="3" t="s">
        <v>63</v>
      </c>
      <c r="D147" s="3">
        <v>6.8495299999999997</v>
      </c>
      <c r="E147" s="3" t="s">
        <v>63</v>
      </c>
      <c r="F147" s="3" t="s">
        <v>63</v>
      </c>
      <c r="G147" s="3">
        <v>7.69</v>
      </c>
      <c r="H147" s="3" t="s">
        <v>63</v>
      </c>
      <c r="I147" s="3">
        <v>9.2857099999999999</v>
      </c>
      <c r="J147" s="3">
        <v>12.0365</v>
      </c>
      <c r="K147" s="3" t="s">
        <v>63</v>
      </c>
      <c r="L147" s="3" t="s">
        <v>63</v>
      </c>
      <c r="M147" s="3" t="s">
        <v>63</v>
      </c>
      <c r="N147" s="3"/>
      <c r="O147" s="3"/>
    </row>
    <row r="148" spans="1:15" x14ac:dyDescent="0.25">
      <c r="A148" s="3" t="s">
        <v>185</v>
      </c>
      <c r="B148" s="3" t="s">
        <v>221</v>
      </c>
      <c r="C148" s="3">
        <v>8.6300000000000008</v>
      </c>
      <c r="D148" s="3" t="s">
        <v>63</v>
      </c>
      <c r="E148" s="3" t="s">
        <v>63</v>
      </c>
      <c r="F148" s="3">
        <v>19.508859999999999</v>
      </c>
      <c r="G148" s="3" t="s">
        <v>63</v>
      </c>
      <c r="H148" s="3" t="s">
        <v>63</v>
      </c>
      <c r="I148" s="3" t="s">
        <v>63</v>
      </c>
      <c r="J148" s="3">
        <v>18.923400000000001</v>
      </c>
      <c r="K148" s="3" t="s">
        <v>63</v>
      </c>
      <c r="L148" s="3" t="s">
        <v>63</v>
      </c>
      <c r="M148" s="3" t="s">
        <v>63</v>
      </c>
      <c r="N148" s="3"/>
      <c r="O148" s="3"/>
    </row>
    <row r="149" spans="1:15" x14ac:dyDescent="0.25">
      <c r="A149" s="3" t="s">
        <v>185</v>
      </c>
      <c r="B149" s="3" t="s">
        <v>222</v>
      </c>
      <c r="C149" s="3" t="s">
        <v>63</v>
      </c>
      <c r="D149" s="3">
        <v>49.209180000000003</v>
      </c>
      <c r="E149" s="3" t="s">
        <v>63</v>
      </c>
      <c r="F149" s="3" t="s">
        <v>63</v>
      </c>
      <c r="G149" s="3" t="s">
        <v>63</v>
      </c>
      <c r="H149" s="3" t="s">
        <v>63</v>
      </c>
      <c r="I149" s="3">
        <v>48.522570000000002</v>
      </c>
      <c r="J149" s="3" t="s">
        <v>63</v>
      </c>
      <c r="K149" s="3" t="s">
        <v>63</v>
      </c>
      <c r="L149" s="3" t="s">
        <v>63</v>
      </c>
      <c r="M149" s="3" t="s">
        <v>63</v>
      </c>
      <c r="N149" s="3"/>
      <c r="O149" s="3"/>
    </row>
    <row r="150" spans="1:15" x14ac:dyDescent="0.25">
      <c r="A150" s="3" t="s">
        <v>185</v>
      </c>
      <c r="B150" s="3" t="s">
        <v>223</v>
      </c>
      <c r="C150" s="3">
        <v>5.5146600000000001</v>
      </c>
      <c r="D150" s="3" t="s">
        <v>63</v>
      </c>
      <c r="E150" s="3" t="s">
        <v>63</v>
      </c>
      <c r="F150" s="3" t="s">
        <v>63</v>
      </c>
      <c r="G150" s="3" t="s">
        <v>63</v>
      </c>
      <c r="H150" s="3" t="s">
        <v>63</v>
      </c>
      <c r="I150" s="3" t="s">
        <v>63</v>
      </c>
      <c r="J150" s="3" t="s">
        <v>63</v>
      </c>
      <c r="K150" s="3" t="s">
        <v>63</v>
      </c>
      <c r="L150" s="3" t="s">
        <v>63</v>
      </c>
      <c r="M150" s="3" t="s">
        <v>63</v>
      </c>
      <c r="N150" s="3"/>
      <c r="O150" s="3"/>
    </row>
    <row r="151" spans="1:15" x14ac:dyDescent="0.25">
      <c r="A151" s="3" t="s">
        <v>185</v>
      </c>
      <c r="B151" s="3" t="s">
        <v>224</v>
      </c>
      <c r="C151" s="3">
        <v>9.7042599999999997</v>
      </c>
      <c r="D151" s="3" t="s">
        <v>63</v>
      </c>
      <c r="E151" s="3" t="s">
        <v>63</v>
      </c>
      <c r="F151" s="3" t="s">
        <v>63</v>
      </c>
      <c r="G151" s="3">
        <v>15.00666</v>
      </c>
      <c r="H151" s="3" t="s">
        <v>63</v>
      </c>
      <c r="I151" s="3" t="s">
        <v>63</v>
      </c>
      <c r="J151" s="3">
        <v>21.273409999999998</v>
      </c>
      <c r="K151" s="3" t="s">
        <v>63</v>
      </c>
      <c r="L151" s="3" t="s">
        <v>63</v>
      </c>
      <c r="M151" s="3" t="s">
        <v>63</v>
      </c>
      <c r="N151" s="3"/>
      <c r="O151" s="3"/>
    </row>
    <row r="152" spans="1:15" x14ac:dyDescent="0.25">
      <c r="A152" s="3" t="s">
        <v>185</v>
      </c>
      <c r="B152" s="3" t="s">
        <v>225</v>
      </c>
      <c r="C152" s="3" t="s">
        <v>63</v>
      </c>
      <c r="D152" s="3">
        <v>15.97913</v>
      </c>
      <c r="E152" s="3" t="s">
        <v>63</v>
      </c>
      <c r="F152" s="3" t="s">
        <v>63</v>
      </c>
      <c r="G152" s="3" t="s">
        <v>63</v>
      </c>
      <c r="H152" s="3" t="s">
        <v>63</v>
      </c>
      <c r="I152" s="3">
        <v>17.635429999999999</v>
      </c>
      <c r="J152" s="3" t="s">
        <v>63</v>
      </c>
      <c r="K152" s="3" t="s">
        <v>63</v>
      </c>
      <c r="L152" s="3" t="s">
        <v>63</v>
      </c>
      <c r="M152" s="3" t="s">
        <v>63</v>
      </c>
      <c r="N152" s="3"/>
      <c r="O152" s="3"/>
    </row>
    <row r="153" spans="1:15" x14ac:dyDescent="0.25">
      <c r="A153" s="3" t="s">
        <v>185</v>
      </c>
      <c r="B153" s="3" t="s">
        <v>226</v>
      </c>
      <c r="C153" s="3">
        <v>3.3556300000000001</v>
      </c>
      <c r="D153" s="3" t="s">
        <v>63</v>
      </c>
      <c r="E153" s="3" t="s">
        <v>63</v>
      </c>
      <c r="F153" s="3" t="s">
        <v>63</v>
      </c>
      <c r="G153" s="3" t="s">
        <v>63</v>
      </c>
      <c r="H153" s="3">
        <v>8.2366700000000002</v>
      </c>
      <c r="I153" s="3" t="s">
        <v>63</v>
      </c>
      <c r="J153" s="3" t="s">
        <v>63</v>
      </c>
      <c r="K153" s="3" t="s">
        <v>63</v>
      </c>
      <c r="L153" s="3" t="s">
        <v>63</v>
      </c>
      <c r="M153" s="3" t="s">
        <v>63</v>
      </c>
      <c r="N153" s="3"/>
      <c r="O153" s="3"/>
    </row>
    <row r="154" spans="1:15" x14ac:dyDescent="0.25">
      <c r="A154" s="3" t="s">
        <v>185</v>
      </c>
      <c r="B154" s="3" t="s">
        <v>227</v>
      </c>
      <c r="C154" s="3">
        <v>30.08559</v>
      </c>
      <c r="D154" s="3" t="s">
        <v>63</v>
      </c>
      <c r="E154" s="3" t="s">
        <v>63</v>
      </c>
      <c r="F154" s="3">
        <v>28.498270000000002</v>
      </c>
      <c r="G154" s="3" t="s">
        <v>63</v>
      </c>
      <c r="H154" s="3" t="s">
        <v>63</v>
      </c>
      <c r="I154" s="3" t="s">
        <v>63</v>
      </c>
      <c r="J154" s="3" t="s">
        <v>63</v>
      </c>
      <c r="K154" s="3">
        <v>28.96631</v>
      </c>
      <c r="L154" s="3" t="s">
        <v>63</v>
      </c>
      <c r="M154" s="3" t="s">
        <v>63</v>
      </c>
      <c r="N154" s="3"/>
      <c r="O154" s="3"/>
    </row>
    <row r="155" spans="1:15" x14ac:dyDescent="0.25">
      <c r="A155" s="3" t="s">
        <v>185</v>
      </c>
      <c r="B155" s="3" t="s">
        <v>228</v>
      </c>
      <c r="C155" s="3">
        <v>12.11782</v>
      </c>
      <c r="D155" s="3" t="s">
        <v>63</v>
      </c>
      <c r="E155" s="3" t="s">
        <v>63</v>
      </c>
      <c r="F155" s="3" t="s">
        <v>63</v>
      </c>
      <c r="G155" s="3">
        <v>9.76</v>
      </c>
      <c r="H155" s="3">
        <v>12.549910000000001</v>
      </c>
      <c r="I155" s="3" t="s">
        <v>63</v>
      </c>
      <c r="J155" s="3" t="s">
        <v>63</v>
      </c>
      <c r="K155" s="3" t="s">
        <v>63</v>
      </c>
      <c r="L155" s="3">
        <v>13.9689</v>
      </c>
      <c r="M155" s="3" t="s">
        <v>63</v>
      </c>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229</v>
      </c>
    </row>
    <row r="4" spans="1:15" x14ac:dyDescent="0.25">
      <c r="A4" t="s">
        <v>282</v>
      </c>
    </row>
    <row r="5" spans="1:15" x14ac:dyDescent="0.25">
      <c r="A5" t="s">
        <v>283</v>
      </c>
    </row>
    <row r="6" spans="1:15" x14ac:dyDescent="0.25">
      <c r="A6" t="s">
        <v>284</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64</v>
      </c>
      <c r="C11" s="3">
        <v>5.0143599999999999</v>
      </c>
      <c r="D11" s="3" t="s">
        <v>63</v>
      </c>
      <c r="E11" s="3" t="s">
        <v>63</v>
      </c>
      <c r="F11" s="3" t="s">
        <v>63</v>
      </c>
      <c r="G11" s="3" t="s">
        <v>63</v>
      </c>
      <c r="H11" s="3" t="s">
        <v>63</v>
      </c>
      <c r="I11" s="3" t="s">
        <v>63</v>
      </c>
      <c r="J11" s="3" t="s">
        <v>63</v>
      </c>
      <c r="K11" s="3" t="s">
        <v>63</v>
      </c>
      <c r="L11" s="3" t="s">
        <v>63</v>
      </c>
      <c r="M11" s="3" t="s">
        <v>63</v>
      </c>
      <c r="N11" s="3"/>
      <c r="O11" s="3"/>
    </row>
    <row r="12" spans="1:15" x14ac:dyDescent="0.25">
      <c r="A12" s="3" t="s">
        <v>61</v>
      </c>
      <c r="B12" s="3" t="s">
        <v>65</v>
      </c>
      <c r="C12" s="3">
        <v>12.46973</v>
      </c>
      <c r="D12" s="3">
        <v>11.047510000000001</v>
      </c>
      <c r="E12" s="3">
        <v>8.5250199999999996</v>
      </c>
      <c r="F12" s="3">
        <v>9.0517699999999994</v>
      </c>
      <c r="G12" s="3" t="s">
        <v>63</v>
      </c>
      <c r="H12" s="3">
        <v>9.8658400000000004</v>
      </c>
      <c r="I12" s="3">
        <v>10.289009999999999</v>
      </c>
      <c r="J12" s="3">
        <v>10.300829999999999</v>
      </c>
      <c r="K12" s="3">
        <v>8.1361899999999991</v>
      </c>
      <c r="L12" s="3" t="s">
        <v>63</v>
      </c>
      <c r="M12" s="3">
        <v>3.65422</v>
      </c>
      <c r="N12" s="3"/>
      <c r="O12" s="3"/>
    </row>
    <row r="13" spans="1:15" x14ac:dyDescent="0.25">
      <c r="A13" s="3" t="s">
        <v>61</v>
      </c>
      <c r="B13" s="3" t="s">
        <v>66</v>
      </c>
      <c r="C13" s="3">
        <v>3.87968</v>
      </c>
      <c r="D13" s="3">
        <v>4.2823900000000004</v>
      </c>
      <c r="E13" s="3">
        <v>3.0123600000000001</v>
      </c>
      <c r="F13" s="3">
        <v>2.2623199999999999</v>
      </c>
      <c r="G13" s="3" t="s">
        <v>63</v>
      </c>
      <c r="H13" s="3" t="s">
        <v>63</v>
      </c>
      <c r="I13" s="3" t="s">
        <v>63</v>
      </c>
      <c r="J13" s="3" t="s">
        <v>63</v>
      </c>
      <c r="K13" s="3" t="s">
        <v>63</v>
      </c>
      <c r="L13" s="3" t="s">
        <v>63</v>
      </c>
      <c r="M13" s="3" t="s">
        <v>63</v>
      </c>
      <c r="N13" s="3"/>
      <c r="O13" s="3"/>
    </row>
    <row r="14" spans="1:15" x14ac:dyDescent="0.25">
      <c r="A14" s="3" t="s">
        <v>61</v>
      </c>
      <c r="B14" s="3" t="s">
        <v>67</v>
      </c>
      <c r="C14" s="3">
        <v>3.3547600000000002</v>
      </c>
      <c r="D14" s="3">
        <v>3.2058</v>
      </c>
      <c r="E14" s="3">
        <v>1.97712</v>
      </c>
      <c r="F14" s="3">
        <v>1.1963200000000001</v>
      </c>
      <c r="G14" s="3">
        <v>0.37215999999999999</v>
      </c>
      <c r="H14" s="3">
        <v>0.23091</v>
      </c>
      <c r="I14" s="3">
        <v>0.21529999999999999</v>
      </c>
      <c r="J14" s="3">
        <v>0.22911000000000001</v>
      </c>
      <c r="K14" s="3" t="s">
        <v>63</v>
      </c>
      <c r="L14" s="3" t="s">
        <v>63</v>
      </c>
      <c r="M14" s="3" t="s">
        <v>63</v>
      </c>
      <c r="N14" s="3"/>
      <c r="O14" s="3"/>
    </row>
    <row r="15" spans="1:15" x14ac:dyDescent="0.25">
      <c r="A15" s="3" t="s">
        <v>61</v>
      </c>
      <c r="B15" s="3" t="s">
        <v>68</v>
      </c>
      <c r="C15" s="3">
        <v>0.36369000000000001</v>
      </c>
      <c r="D15" s="3">
        <v>0.41509000000000001</v>
      </c>
      <c r="E15" s="3">
        <v>0.25802000000000003</v>
      </c>
      <c r="F15" s="3">
        <v>0.25705</v>
      </c>
      <c r="G15" s="3">
        <v>0.10729</v>
      </c>
      <c r="H15" s="3">
        <v>2.785E-2</v>
      </c>
      <c r="I15" s="3">
        <v>0.19520000000000001</v>
      </c>
      <c r="J15" s="3">
        <v>0.82387999999999995</v>
      </c>
      <c r="K15" s="3">
        <v>0.99060999999999999</v>
      </c>
      <c r="L15" s="3">
        <v>0.92301</v>
      </c>
      <c r="M15" s="3" t="s">
        <v>63</v>
      </c>
      <c r="N15" s="3"/>
      <c r="O15" s="3"/>
    </row>
    <row r="16" spans="1:15" x14ac:dyDescent="0.25">
      <c r="A16" s="3" t="s">
        <v>61</v>
      </c>
      <c r="B16" s="3" t="s">
        <v>69</v>
      </c>
      <c r="C16" s="3">
        <v>4.0259400000000003</v>
      </c>
      <c r="D16" s="3">
        <v>4.2253699999999998</v>
      </c>
      <c r="E16" s="3">
        <v>1.5915999999999999</v>
      </c>
      <c r="F16" s="3">
        <v>0.44181999999999999</v>
      </c>
      <c r="G16" s="3">
        <v>0.35488999999999998</v>
      </c>
      <c r="H16" s="3">
        <v>0.38962000000000002</v>
      </c>
      <c r="I16" s="3">
        <v>0.37280999999999997</v>
      </c>
      <c r="J16" s="3">
        <v>0.29121999999999998</v>
      </c>
      <c r="K16" s="3">
        <v>0.28764000000000001</v>
      </c>
      <c r="L16" s="3">
        <v>0.49530000000000002</v>
      </c>
      <c r="M16" s="3" t="s">
        <v>63</v>
      </c>
      <c r="N16" s="3"/>
      <c r="O16" s="3"/>
    </row>
    <row r="17" spans="1:15" x14ac:dyDescent="0.25">
      <c r="A17" s="3" t="s">
        <v>61</v>
      </c>
      <c r="B17" s="3" t="s">
        <v>70</v>
      </c>
      <c r="C17" s="3" t="s">
        <v>63</v>
      </c>
      <c r="D17" s="3" t="s">
        <v>63</v>
      </c>
      <c r="E17" s="3" t="s">
        <v>63</v>
      </c>
      <c r="F17" s="3" t="s">
        <v>63</v>
      </c>
      <c r="G17" s="3" t="s">
        <v>63</v>
      </c>
      <c r="H17" s="3">
        <v>0.46994000000000002</v>
      </c>
      <c r="I17" s="3">
        <v>2.7070599999999998</v>
      </c>
      <c r="J17" s="3">
        <v>4.1285499999999997</v>
      </c>
      <c r="K17" s="3">
        <v>3.4171800000000001</v>
      </c>
      <c r="L17" s="3">
        <v>2.00353</v>
      </c>
      <c r="M17" s="3" t="s">
        <v>63</v>
      </c>
      <c r="N17" s="3"/>
      <c r="O17" s="3"/>
    </row>
    <row r="18" spans="1:15" x14ac:dyDescent="0.25">
      <c r="A18" s="3" t="s">
        <v>61</v>
      </c>
      <c r="B18" s="3" t="s">
        <v>71</v>
      </c>
      <c r="C18" s="3" t="s">
        <v>63</v>
      </c>
      <c r="D18" s="3">
        <v>0.66771000000000003</v>
      </c>
      <c r="E18" s="3">
        <v>8.9679999999999996E-2</v>
      </c>
      <c r="F18" s="3" t="s">
        <v>63</v>
      </c>
      <c r="G18" s="3">
        <v>1.00447</v>
      </c>
      <c r="H18" s="3">
        <v>1.65835</v>
      </c>
      <c r="I18" s="3">
        <v>1.6712800000000001</v>
      </c>
      <c r="J18" s="3">
        <v>3.5228700000000002</v>
      </c>
      <c r="K18" s="3" t="s">
        <v>63</v>
      </c>
      <c r="L18" s="3">
        <v>3.7016</v>
      </c>
      <c r="M18" s="3" t="s">
        <v>63</v>
      </c>
      <c r="N18" s="3"/>
      <c r="O18" s="3"/>
    </row>
    <row r="19" spans="1:15" x14ac:dyDescent="0.25">
      <c r="A19" s="3" t="s">
        <v>61</v>
      </c>
      <c r="B19" s="3" t="s">
        <v>73</v>
      </c>
      <c r="C19" s="3">
        <v>5.1501799999999998</v>
      </c>
      <c r="D19" s="3">
        <v>5.0190200000000003</v>
      </c>
      <c r="E19" s="3">
        <v>4.7639300000000002</v>
      </c>
      <c r="F19" s="3">
        <v>3.4924400000000002</v>
      </c>
      <c r="G19" s="3">
        <v>2.5804800000000001</v>
      </c>
      <c r="H19" s="3">
        <v>0.93728999999999996</v>
      </c>
      <c r="I19" s="3">
        <v>0.93993000000000004</v>
      </c>
      <c r="J19" s="3">
        <v>0.71545999999999998</v>
      </c>
      <c r="K19" s="3">
        <v>0.53961999999999999</v>
      </c>
      <c r="L19" s="3" t="s">
        <v>63</v>
      </c>
      <c r="M19" s="3" t="s">
        <v>63</v>
      </c>
      <c r="N19" s="3"/>
      <c r="O19" s="3"/>
    </row>
    <row r="20" spans="1:15" x14ac:dyDescent="0.25">
      <c r="A20" s="3" t="s">
        <v>61</v>
      </c>
      <c r="B20" s="3" t="s">
        <v>74</v>
      </c>
      <c r="C20" s="3">
        <v>1.1900200000000001</v>
      </c>
      <c r="D20" s="3">
        <v>1.3283400000000001</v>
      </c>
      <c r="E20" s="3">
        <v>0.86195999999999995</v>
      </c>
      <c r="F20" s="3">
        <v>0.78927000000000003</v>
      </c>
      <c r="G20" s="3">
        <v>1.3954899999999999</v>
      </c>
      <c r="H20" s="3">
        <v>1.89971</v>
      </c>
      <c r="I20" s="3">
        <v>1.85199</v>
      </c>
      <c r="J20" s="3">
        <v>0.54686999999999997</v>
      </c>
      <c r="K20" s="3" t="s">
        <v>63</v>
      </c>
      <c r="L20" s="3" t="s">
        <v>63</v>
      </c>
      <c r="M20" s="3" t="s">
        <v>63</v>
      </c>
      <c r="N20" s="3"/>
      <c r="O20" s="3"/>
    </row>
    <row r="21" spans="1:15" x14ac:dyDescent="0.25">
      <c r="A21" s="3" t="s">
        <v>61</v>
      </c>
      <c r="B21" s="3" t="s">
        <v>76</v>
      </c>
      <c r="C21" s="3">
        <v>5.9048299999999996</v>
      </c>
      <c r="D21" s="3">
        <v>5.2866999999999997</v>
      </c>
      <c r="E21" s="3">
        <v>3.66974</v>
      </c>
      <c r="F21" s="3">
        <v>2.5044599999999999</v>
      </c>
      <c r="G21" s="3">
        <v>1.01051</v>
      </c>
      <c r="H21" s="3">
        <v>0.72052000000000005</v>
      </c>
      <c r="I21" s="3">
        <v>0.68183000000000005</v>
      </c>
      <c r="J21" s="3">
        <v>0.72296000000000005</v>
      </c>
      <c r="K21" s="3">
        <v>0.72653000000000001</v>
      </c>
      <c r="L21" s="3">
        <v>0.62373000000000001</v>
      </c>
      <c r="M21" s="3" t="s">
        <v>63</v>
      </c>
      <c r="N21" s="3"/>
      <c r="O21" s="3"/>
    </row>
    <row r="22" spans="1:15" x14ac:dyDescent="0.25">
      <c r="A22" s="3" t="s">
        <v>77</v>
      </c>
      <c r="B22" s="3" t="s">
        <v>78</v>
      </c>
      <c r="C22" s="3" t="s">
        <v>63</v>
      </c>
      <c r="D22" s="3" t="s">
        <v>63</v>
      </c>
      <c r="E22" s="3">
        <v>0.26156000000000001</v>
      </c>
      <c r="F22" s="3">
        <v>0.42032999999999998</v>
      </c>
      <c r="G22" s="3">
        <v>0.15989999999999999</v>
      </c>
      <c r="H22" s="3">
        <v>0.68013999999999997</v>
      </c>
      <c r="I22" s="3">
        <v>0.15731999999999999</v>
      </c>
      <c r="J22" s="3">
        <v>0.38300000000000001</v>
      </c>
      <c r="K22" s="3">
        <v>0.77020999999999995</v>
      </c>
      <c r="L22" s="3">
        <v>0.57277999999999996</v>
      </c>
      <c r="M22" s="3" t="s">
        <v>63</v>
      </c>
      <c r="N22" s="3"/>
      <c r="O22" s="3"/>
    </row>
    <row r="23" spans="1:15" x14ac:dyDescent="0.25">
      <c r="A23" s="3" t="s">
        <v>77</v>
      </c>
      <c r="B23" s="3" t="s">
        <v>79</v>
      </c>
      <c r="C23" s="3">
        <v>6.3827199999999999</v>
      </c>
      <c r="D23" s="3">
        <v>2.2472599999999998</v>
      </c>
      <c r="E23" s="3">
        <v>2.27413</v>
      </c>
      <c r="F23" s="3" t="s">
        <v>63</v>
      </c>
      <c r="G23" s="3">
        <v>4.6549100000000001</v>
      </c>
      <c r="H23" s="3">
        <v>4.4374099999999999</v>
      </c>
      <c r="I23" s="3">
        <v>7.0210400000000002</v>
      </c>
      <c r="J23" s="3">
        <v>9.1966000000000001</v>
      </c>
      <c r="K23" s="3">
        <v>9.3097100000000008</v>
      </c>
      <c r="L23" s="3">
        <v>9.3543400000000005</v>
      </c>
      <c r="M23" s="3" t="s">
        <v>63</v>
      </c>
      <c r="N23" s="3"/>
      <c r="O23" s="3"/>
    </row>
    <row r="24" spans="1:15" ht="30" x14ac:dyDescent="0.25">
      <c r="A24" s="3" t="s">
        <v>77</v>
      </c>
      <c r="B24" s="3" t="s">
        <v>80</v>
      </c>
      <c r="C24" s="3" t="s">
        <v>63</v>
      </c>
      <c r="D24" s="3" t="s">
        <v>63</v>
      </c>
      <c r="E24" s="3">
        <v>0.45245999999999997</v>
      </c>
      <c r="F24" s="3">
        <v>0.48559999999999998</v>
      </c>
      <c r="G24" s="3">
        <v>0.71101000000000003</v>
      </c>
      <c r="H24" s="3">
        <v>1.0863100000000001</v>
      </c>
      <c r="I24" s="3">
        <v>1.78979</v>
      </c>
      <c r="J24" s="3">
        <v>2.2723</v>
      </c>
      <c r="K24" s="3">
        <v>2.4313899999999999</v>
      </c>
      <c r="L24" s="3" t="s">
        <v>63</v>
      </c>
      <c r="M24" s="3" t="s">
        <v>63</v>
      </c>
      <c r="N24" s="3"/>
      <c r="O24" s="3"/>
    </row>
    <row r="25" spans="1:15" x14ac:dyDescent="0.25">
      <c r="A25" s="3" t="s">
        <v>77</v>
      </c>
      <c r="B25" s="3" t="s">
        <v>81</v>
      </c>
      <c r="C25" s="3">
        <v>15.05997</v>
      </c>
      <c r="D25" s="3">
        <v>14.342000000000001</v>
      </c>
      <c r="E25" s="3">
        <v>13.330270000000001</v>
      </c>
      <c r="F25" s="3">
        <v>11.93116</v>
      </c>
      <c r="G25" s="3">
        <v>8.0497499999999995</v>
      </c>
      <c r="H25" s="3">
        <v>4.6862199999999996</v>
      </c>
      <c r="I25" s="3">
        <v>2.2159900000000001</v>
      </c>
      <c r="J25" s="3">
        <v>2.3361999999999998</v>
      </c>
      <c r="K25" s="3">
        <v>3.0020600000000002</v>
      </c>
      <c r="L25" s="3">
        <v>1.1620299999999999</v>
      </c>
      <c r="M25" s="3" t="s">
        <v>63</v>
      </c>
      <c r="N25" s="3"/>
      <c r="O25" s="3"/>
    </row>
    <row r="26" spans="1:15" x14ac:dyDescent="0.25">
      <c r="A26" s="3" t="s">
        <v>77</v>
      </c>
      <c r="B26" s="3" t="s">
        <v>82</v>
      </c>
      <c r="C26" s="3">
        <v>2.7461700000000002</v>
      </c>
      <c r="D26" s="3">
        <v>3.1693899999999999</v>
      </c>
      <c r="E26" s="3">
        <v>4.0529700000000002</v>
      </c>
      <c r="F26" s="3">
        <v>6.2735700000000003</v>
      </c>
      <c r="G26" s="3">
        <v>6.8246599999999997</v>
      </c>
      <c r="H26" s="3" t="s">
        <v>63</v>
      </c>
      <c r="I26" s="3">
        <v>6.3785299999999996</v>
      </c>
      <c r="J26" s="3">
        <v>5.0612000000000004</v>
      </c>
      <c r="K26" s="3">
        <v>5.6233199999999997</v>
      </c>
      <c r="L26" s="3" t="s">
        <v>63</v>
      </c>
      <c r="M26" s="3" t="s">
        <v>63</v>
      </c>
      <c r="N26" s="3"/>
      <c r="O26" s="3"/>
    </row>
    <row r="27" spans="1:15" x14ac:dyDescent="0.25">
      <c r="A27" s="3" t="s">
        <v>77</v>
      </c>
      <c r="B27" s="3" t="s">
        <v>84</v>
      </c>
      <c r="C27" s="3">
        <v>5.3946399999999999</v>
      </c>
      <c r="D27" s="3">
        <v>5.6403699999999999</v>
      </c>
      <c r="E27" s="3">
        <v>5.6580300000000001</v>
      </c>
      <c r="F27" s="3">
        <v>3.7525400000000002</v>
      </c>
      <c r="G27" s="3">
        <v>3.4437199999999999</v>
      </c>
      <c r="H27" s="3">
        <v>5.1067499999999999</v>
      </c>
      <c r="I27" s="3">
        <v>5.9901499999999999</v>
      </c>
      <c r="J27" s="3">
        <v>7.5059899999999997</v>
      </c>
      <c r="K27" s="3">
        <v>8.5114000000000001</v>
      </c>
      <c r="L27" s="3">
        <v>8.4200400000000002</v>
      </c>
      <c r="M27" s="3" t="s">
        <v>63</v>
      </c>
      <c r="N27" s="3"/>
      <c r="O27" s="3"/>
    </row>
    <row r="28" spans="1:15" x14ac:dyDescent="0.25">
      <c r="A28" s="3" t="s">
        <v>77</v>
      </c>
      <c r="B28" s="3" t="s">
        <v>85</v>
      </c>
      <c r="C28" s="3">
        <v>3.76694</v>
      </c>
      <c r="D28" s="3">
        <v>2.9386700000000001</v>
      </c>
      <c r="E28" s="3">
        <v>1.45644</v>
      </c>
      <c r="F28" s="3">
        <v>0.33572999999999997</v>
      </c>
      <c r="G28" s="3">
        <v>0.1076</v>
      </c>
      <c r="H28" s="3">
        <v>0.48337000000000002</v>
      </c>
      <c r="I28" s="3">
        <v>0.17935999999999999</v>
      </c>
      <c r="J28" s="3">
        <v>0.35436000000000001</v>
      </c>
      <c r="K28" s="3" t="s">
        <v>63</v>
      </c>
      <c r="L28" s="3" t="s">
        <v>63</v>
      </c>
      <c r="M28" s="3" t="s">
        <v>63</v>
      </c>
      <c r="N28" s="3"/>
      <c r="O28" s="3"/>
    </row>
    <row r="29" spans="1:15" x14ac:dyDescent="0.25">
      <c r="A29" s="3" t="s">
        <v>77</v>
      </c>
      <c r="B29" s="3" t="s">
        <v>86</v>
      </c>
      <c r="C29" s="3">
        <v>0.57693000000000005</v>
      </c>
      <c r="D29" s="3">
        <v>0.61367000000000005</v>
      </c>
      <c r="E29" s="3">
        <v>0.93313000000000001</v>
      </c>
      <c r="F29" s="3">
        <v>3.9196</v>
      </c>
      <c r="G29" s="3">
        <v>4.0298600000000002</v>
      </c>
      <c r="H29" s="3">
        <v>2.5557599999999998</v>
      </c>
      <c r="I29" s="3">
        <v>0.66064999999999996</v>
      </c>
      <c r="J29" s="3">
        <v>0.59230000000000005</v>
      </c>
      <c r="K29" s="3">
        <v>0.71943999999999997</v>
      </c>
      <c r="L29" s="3" t="s">
        <v>63</v>
      </c>
      <c r="M29" s="3" t="s">
        <v>63</v>
      </c>
      <c r="N29" s="3"/>
      <c r="O29" s="3"/>
    </row>
    <row r="30" spans="1:15" x14ac:dyDescent="0.25">
      <c r="A30" s="3" t="s">
        <v>77</v>
      </c>
      <c r="B30" s="3" t="s">
        <v>87</v>
      </c>
      <c r="C30" s="3">
        <v>10.99291</v>
      </c>
      <c r="D30" s="3" t="s">
        <v>63</v>
      </c>
      <c r="E30" s="3" t="s">
        <v>63</v>
      </c>
      <c r="F30" s="3" t="s">
        <v>63</v>
      </c>
      <c r="G30" s="3">
        <v>3.8687999999999998</v>
      </c>
      <c r="H30" s="3" t="s">
        <v>63</v>
      </c>
      <c r="I30" s="3" t="s">
        <v>63</v>
      </c>
      <c r="J30" s="3">
        <v>2.33744</v>
      </c>
      <c r="K30" s="3">
        <v>1.9472</v>
      </c>
      <c r="L30" s="3" t="s">
        <v>63</v>
      </c>
      <c r="M30" s="3" t="s">
        <v>63</v>
      </c>
      <c r="N30" s="3"/>
      <c r="O30" s="3"/>
    </row>
    <row r="31" spans="1:15" x14ac:dyDescent="0.25">
      <c r="A31" s="3" t="s">
        <v>77</v>
      </c>
      <c r="B31" s="3" t="s">
        <v>252</v>
      </c>
      <c r="C31" s="3" t="s">
        <v>63</v>
      </c>
      <c r="D31" s="3" t="s">
        <v>63</v>
      </c>
      <c r="E31" s="3" t="s">
        <v>63</v>
      </c>
      <c r="F31" s="3" t="s">
        <v>63</v>
      </c>
      <c r="G31" s="3">
        <v>2.6048399999999998</v>
      </c>
      <c r="H31" s="3">
        <v>2.8281200000000002</v>
      </c>
      <c r="I31" s="3">
        <v>3.3113700000000001</v>
      </c>
      <c r="J31" s="3">
        <v>3.24851</v>
      </c>
      <c r="K31" s="3">
        <v>3.8014100000000002</v>
      </c>
      <c r="L31" s="3" t="s">
        <v>63</v>
      </c>
      <c r="M31" s="3" t="s">
        <v>63</v>
      </c>
      <c r="N31" s="3"/>
      <c r="O31" s="3"/>
    </row>
    <row r="32" spans="1:15" x14ac:dyDescent="0.25">
      <c r="A32" s="3" t="s">
        <v>77</v>
      </c>
      <c r="B32" s="3" t="s">
        <v>253</v>
      </c>
      <c r="C32" s="3" t="s">
        <v>63</v>
      </c>
      <c r="D32" s="3" t="s">
        <v>63</v>
      </c>
      <c r="E32" s="3" t="s">
        <v>63</v>
      </c>
      <c r="F32" s="3">
        <v>4.5101800000000001</v>
      </c>
      <c r="G32" s="3" t="s">
        <v>63</v>
      </c>
      <c r="H32" s="3" t="s">
        <v>63</v>
      </c>
      <c r="I32" s="3" t="s">
        <v>63</v>
      </c>
      <c r="J32" s="3">
        <v>2.42258</v>
      </c>
      <c r="K32" s="3">
        <v>0.92398999999999998</v>
      </c>
      <c r="L32" s="3" t="s">
        <v>63</v>
      </c>
      <c r="M32" s="3" t="s">
        <v>63</v>
      </c>
      <c r="N32" s="3"/>
      <c r="O32" s="3"/>
    </row>
    <row r="33" spans="1:15" x14ac:dyDescent="0.25">
      <c r="A33" s="3" t="s">
        <v>77</v>
      </c>
      <c r="B33" s="3" t="s">
        <v>88</v>
      </c>
      <c r="C33" s="3" t="s">
        <v>63</v>
      </c>
      <c r="D33" s="3" t="s">
        <v>63</v>
      </c>
      <c r="E33" s="3" t="s">
        <v>63</v>
      </c>
      <c r="F33" s="3" t="s">
        <v>63</v>
      </c>
      <c r="G33" s="3" t="s">
        <v>63</v>
      </c>
      <c r="H33" s="3" t="s">
        <v>63</v>
      </c>
      <c r="I33" s="3">
        <v>1.039E-2</v>
      </c>
      <c r="J33" s="3">
        <v>3.0810000000000001E-2</v>
      </c>
      <c r="K33" s="3">
        <v>0.20433999999999999</v>
      </c>
      <c r="L33" s="3" t="s">
        <v>63</v>
      </c>
      <c r="M33" s="3" t="s">
        <v>63</v>
      </c>
      <c r="N33" s="3"/>
      <c r="O33" s="3"/>
    </row>
    <row r="34" spans="1:15" x14ac:dyDescent="0.25">
      <c r="A34" s="3" t="s">
        <v>77</v>
      </c>
      <c r="B34" s="3" t="s">
        <v>90</v>
      </c>
      <c r="C34" s="3">
        <v>9.8775200000000005</v>
      </c>
      <c r="D34" s="3">
        <v>7.0964900000000002</v>
      </c>
      <c r="E34" s="3">
        <v>8.6327999999999996</v>
      </c>
      <c r="F34" s="3">
        <v>7.6619299999999999</v>
      </c>
      <c r="G34" s="3">
        <v>6.8891299999999998</v>
      </c>
      <c r="H34" s="3">
        <v>5.5200199999999997</v>
      </c>
      <c r="I34" s="3">
        <v>5.4229599999999998</v>
      </c>
      <c r="J34" s="3">
        <v>3.05708</v>
      </c>
      <c r="K34" s="3">
        <v>4.1865300000000003</v>
      </c>
      <c r="L34" s="3">
        <v>4.9043000000000001</v>
      </c>
      <c r="M34" s="3" t="s">
        <v>63</v>
      </c>
      <c r="N34" s="3"/>
      <c r="O34" s="3"/>
    </row>
    <row r="35" spans="1:15" x14ac:dyDescent="0.25">
      <c r="A35" s="3" t="s">
        <v>77</v>
      </c>
      <c r="B35" s="3" t="s">
        <v>91</v>
      </c>
      <c r="C35" s="3">
        <v>0</v>
      </c>
      <c r="D35" s="3">
        <v>0</v>
      </c>
      <c r="E35" s="3">
        <v>0</v>
      </c>
      <c r="F35" s="3">
        <v>0</v>
      </c>
      <c r="G35" s="3" t="s">
        <v>63</v>
      </c>
      <c r="H35" s="3" t="s">
        <v>63</v>
      </c>
      <c r="I35" s="3" t="s">
        <v>63</v>
      </c>
      <c r="J35" s="3" t="s">
        <v>63</v>
      </c>
      <c r="K35" s="3" t="s">
        <v>63</v>
      </c>
      <c r="L35" s="3" t="s">
        <v>63</v>
      </c>
      <c r="M35" s="3" t="s">
        <v>63</v>
      </c>
      <c r="N35" s="3"/>
      <c r="O35" s="3"/>
    </row>
    <row r="36" spans="1:15" x14ac:dyDescent="0.25">
      <c r="A36" s="3" t="s">
        <v>92</v>
      </c>
      <c r="B36" s="3" t="s">
        <v>93</v>
      </c>
      <c r="C36" s="3">
        <v>12.363989999999999</v>
      </c>
      <c r="D36" s="3">
        <v>10.972440000000001</v>
      </c>
      <c r="E36" s="3">
        <v>7.7792500000000002</v>
      </c>
      <c r="F36" s="3">
        <v>4.5810300000000002</v>
      </c>
      <c r="G36" s="3">
        <v>2.4079600000000001</v>
      </c>
      <c r="H36" s="3">
        <v>2.2012700000000001</v>
      </c>
      <c r="I36" s="3">
        <v>2.3445800000000001</v>
      </c>
      <c r="J36" s="3">
        <v>2.22159</v>
      </c>
      <c r="K36" s="3">
        <v>2.5577899999999998</v>
      </c>
      <c r="L36" s="3">
        <v>2.1068899999999999</v>
      </c>
      <c r="M36" s="3" t="s">
        <v>63</v>
      </c>
      <c r="N36" s="3"/>
      <c r="O36" s="3"/>
    </row>
    <row r="37" spans="1:15" x14ac:dyDescent="0.25">
      <c r="A37" s="3" t="s">
        <v>92</v>
      </c>
      <c r="B37" s="3" t="s">
        <v>95</v>
      </c>
      <c r="C37" s="3">
        <v>2.32457</v>
      </c>
      <c r="D37" s="3">
        <v>2.8575300000000001</v>
      </c>
      <c r="E37" s="3">
        <v>1.6685700000000001</v>
      </c>
      <c r="F37" s="3">
        <v>1.0262199999999999</v>
      </c>
      <c r="G37" s="3">
        <v>0.65278999999999998</v>
      </c>
      <c r="H37" s="3">
        <v>0.47044999999999998</v>
      </c>
      <c r="I37" s="3">
        <v>0.20605999999999999</v>
      </c>
      <c r="J37" s="3">
        <v>4.5719999999999997E-2</v>
      </c>
      <c r="K37" s="3">
        <v>4.3700000000000003E-2</v>
      </c>
      <c r="L37" s="3" t="s">
        <v>63</v>
      </c>
      <c r="M37" s="3" t="s">
        <v>63</v>
      </c>
      <c r="N37" s="3"/>
      <c r="O37" s="3"/>
    </row>
    <row r="38" spans="1:15" x14ac:dyDescent="0.25">
      <c r="A38" s="3" t="s">
        <v>92</v>
      </c>
      <c r="B38" s="3" t="s">
        <v>96</v>
      </c>
      <c r="C38" s="3">
        <v>0.67018999999999995</v>
      </c>
      <c r="D38" s="3">
        <v>0.71096000000000004</v>
      </c>
      <c r="E38" s="3">
        <v>0.57379000000000002</v>
      </c>
      <c r="F38" s="3">
        <v>1.7264699999999999</v>
      </c>
      <c r="G38" s="3">
        <v>2.0568</v>
      </c>
      <c r="H38" s="3">
        <v>1.5075400000000001</v>
      </c>
      <c r="I38" s="3">
        <v>0.51881999999999995</v>
      </c>
      <c r="J38" s="3">
        <v>0.85716000000000003</v>
      </c>
      <c r="K38" s="3">
        <v>1.3025599999999999</v>
      </c>
      <c r="L38" s="3" t="s">
        <v>63</v>
      </c>
      <c r="M38" s="3" t="s">
        <v>63</v>
      </c>
      <c r="N38" s="3"/>
      <c r="O38" s="3"/>
    </row>
    <row r="39" spans="1:15" x14ac:dyDescent="0.25">
      <c r="A39" s="3" t="s">
        <v>92</v>
      </c>
      <c r="B39" s="3" t="s">
        <v>97</v>
      </c>
      <c r="C39" s="3">
        <v>1.5972</v>
      </c>
      <c r="D39" s="3">
        <v>1.4466600000000001</v>
      </c>
      <c r="E39" s="3">
        <v>1.16649</v>
      </c>
      <c r="F39" s="3">
        <v>1.20746</v>
      </c>
      <c r="G39" s="3">
        <v>1.3138799999999999</v>
      </c>
      <c r="H39" s="3">
        <v>0.97579000000000005</v>
      </c>
      <c r="I39" s="3">
        <v>0.70628999999999997</v>
      </c>
      <c r="J39" s="3">
        <v>0.27589999999999998</v>
      </c>
      <c r="K39" s="3">
        <v>0.51988000000000001</v>
      </c>
      <c r="L39" s="3" t="s">
        <v>63</v>
      </c>
      <c r="M39" s="3" t="s">
        <v>63</v>
      </c>
      <c r="N39" s="3"/>
      <c r="O39" s="3"/>
    </row>
    <row r="40" spans="1:15" x14ac:dyDescent="0.25">
      <c r="A40" s="3" t="s">
        <v>92</v>
      </c>
      <c r="B40" s="3" t="s">
        <v>98</v>
      </c>
      <c r="C40" s="3" t="s">
        <v>63</v>
      </c>
      <c r="D40" s="3">
        <v>3.7112500000000002</v>
      </c>
      <c r="E40" s="3">
        <v>7.26309</v>
      </c>
      <c r="F40" s="3" t="s">
        <v>63</v>
      </c>
      <c r="G40" s="3" t="s">
        <v>63</v>
      </c>
      <c r="H40" s="3" t="s">
        <v>63</v>
      </c>
      <c r="I40" s="3" t="s">
        <v>63</v>
      </c>
      <c r="J40" s="3" t="s">
        <v>63</v>
      </c>
      <c r="K40" s="3" t="s">
        <v>63</v>
      </c>
      <c r="L40" s="3" t="s">
        <v>63</v>
      </c>
      <c r="M40" s="3" t="s">
        <v>63</v>
      </c>
      <c r="N40" s="3"/>
      <c r="O40" s="3"/>
    </row>
    <row r="41" spans="1:15" x14ac:dyDescent="0.25">
      <c r="A41" s="3" t="s">
        <v>92</v>
      </c>
      <c r="B41" s="3" t="s">
        <v>99</v>
      </c>
      <c r="C41" s="3">
        <v>0.18745999999999999</v>
      </c>
      <c r="D41" s="3">
        <v>0.20879</v>
      </c>
      <c r="E41" s="3">
        <v>2.5399099999999999</v>
      </c>
      <c r="F41" s="3">
        <v>4.4173499999999999</v>
      </c>
      <c r="G41" s="3">
        <v>5.7760499999999997</v>
      </c>
      <c r="H41" s="3">
        <v>7.8120399999999997</v>
      </c>
      <c r="I41" s="3">
        <v>10.25259</v>
      </c>
      <c r="J41" s="3">
        <v>11.699719999999999</v>
      </c>
      <c r="K41" s="3">
        <v>13.304959999999999</v>
      </c>
      <c r="L41" s="3" t="s">
        <v>63</v>
      </c>
      <c r="M41" s="3" t="s">
        <v>63</v>
      </c>
      <c r="N41" s="3"/>
      <c r="O41" s="3"/>
    </row>
    <row r="42" spans="1:15" x14ac:dyDescent="0.25">
      <c r="A42" s="3" t="s">
        <v>92</v>
      </c>
      <c r="B42" s="3" t="s">
        <v>100</v>
      </c>
      <c r="C42" s="3" t="s">
        <v>63</v>
      </c>
      <c r="D42" s="3" t="s">
        <v>63</v>
      </c>
      <c r="E42" s="3">
        <v>0.54832999999999998</v>
      </c>
      <c r="F42" s="3">
        <v>0.56769000000000003</v>
      </c>
      <c r="G42" s="3">
        <v>0.60887000000000002</v>
      </c>
      <c r="H42" s="3">
        <v>0.41093000000000002</v>
      </c>
      <c r="I42" s="3">
        <v>4.4130000000000003E-2</v>
      </c>
      <c r="J42" s="3">
        <v>0.11749999999999999</v>
      </c>
      <c r="K42" s="3">
        <v>0.21190999999999999</v>
      </c>
      <c r="L42" s="3" t="s">
        <v>63</v>
      </c>
      <c r="M42" s="3" t="s">
        <v>63</v>
      </c>
      <c r="N42" s="3"/>
      <c r="O42" s="3"/>
    </row>
    <row r="43" spans="1:15" x14ac:dyDescent="0.25">
      <c r="A43" s="3" t="s">
        <v>92</v>
      </c>
      <c r="B43" s="3" t="s">
        <v>101</v>
      </c>
      <c r="C43" s="3">
        <v>4.9603599999999997</v>
      </c>
      <c r="D43" s="3">
        <v>2.7596599999999998</v>
      </c>
      <c r="E43" s="3">
        <v>1.14784</v>
      </c>
      <c r="F43" s="3">
        <v>1.3793500000000001</v>
      </c>
      <c r="G43" s="3">
        <v>1.22434</v>
      </c>
      <c r="H43" s="3">
        <v>1.14689</v>
      </c>
      <c r="I43" s="3">
        <v>1.5930500000000001</v>
      </c>
      <c r="J43" s="3">
        <v>1.36378</v>
      </c>
      <c r="K43" s="3">
        <v>1.6177999999999999</v>
      </c>
      <c r="L43" s="3" t="s">
        <v>63</v>
      </c>
      <c r="M43" s="3" t="s">
        <v>63</v>
      </c>
      <c r="N43" s="3"/>
      <c r="O43" s="3"/>
    </row>
    <row r="44" spans="1:15" x14ac:dyDescent="0.25">
      <c r="A44" s="3" t="s">
        <v>92</v>
      </c>
      <c r="B44" s="3" t="s">
        <v>102</v>
      </c>
      <c r="C44" s="3">
        <v>3.64E-3</v>
      </c>
      <c r="D44" s="3">
        <v>0.69264999999999999</v>
      </c>
      <c r="E44" s="3">
        <v>0.43208999999999997</v>
      </c>
      <c r="F44" s="3">
        <v>1.01346</v>
      </c>
      <c r="G44" s="3">
        <v>0.67845</v>
      </c>
      <c r="H44" s="3">
        <v>0.19084999999999999</v>
      </c>
      <c r="I44" s="3">
        <v>0.33078999999999997</v>
      </c>
      <c r="J44" s="3">
        <v>0.32280999999999999</v>
      </c>
      <c r="K44" s="3">
        <v>0.41093000000000002</v>
      </c>
      <c r="L44" s="3" t="s">
        <v>63</v>
      </c>
      <c r="M44" s="3" t="s">
        <v>63</v>
      </c>
      <c r="N44" s="3"/>
      <c r="O44" s="3"/>
    </row>
    <row r="45" spans="1:15" x14ac:dyDescent="0.25">
      <c r="A45" s="3" t="s">
        <v>92</v>
      </c>
      <c r="B45" s="3" t="s">
        <v>103</v>
      </c>
      <c r="C45" s="3">
        <v>1.2035899999999999</v>
      </c>
      <c r="D45" s="3">
        <v>0.8952</v>
      </c>
      <c r="E45" s="3">
        <v>0.56608999999999998</v>
      </c>
      <c r="F45" s="3">
        <v>0.25345000000000001</v>
      </c>
      <c r="G45" s="3">
        <v>0.50161</v>
      </c>
      <c r="H45" s="3">
        <v>5.9549999999999999E-2</v>
      </c>
      <c r="I45" s="3">
        <v>1.017E-2</v>
      </c>
      <c r="J45" s="3">
        <v>0.20221</v>
      </c>
      <c r="K45" s="3">
        <v>0.60375000000000001</v>
      </c>
      <c r="L45" s="3" t="s">
        <v>63</v>
      </c>
      <c r="M45" s="3" t="s">
        <v>63</v>
      </c>
      <c r="N45" s="3"/>
      <c r="O45" s="3"/>
    </row>
    <row r="46" spans="1:15" x14ac:dyDescent="0.25">
      <c r="A46" s="3" t="s">
        <v>92</v>
      </c>
      <c r="B46" s="3" t="s">
        <v>104</v>
      </c>
      <c r="C46" s="3">
        <v>0.57052000000000003</v>
      </c>
      <c r="D46" s="3">
        <v>2.4819999999999998E-2</v>
      </c>
      <c r="E46" s="3">
        <v>4.573E-2</v>
      </c>
      <c r="F46" s="3">
        <v>1.24651</v>
      </c>
      <c r="G46" s="3">
        <v>2.0283000000000002</v>
      </c>
      <c r="H46" s="3">
        <v>2.4556900000000002</v>
      </c>
      <c r="I46" s="3">
        <v>2.6312700000000002</v>
      </c>
      <c r="J46" s="3">
        <v>2.4325399999999999</v>
      </c>
      <c r="K46" s="3">
        <v>2.1571600000000002</v>
      </c>
      <c r="L46" s="3" t="s">
        <v>63</v>
      </c>
      <c r="M46" s="3" t="s">
        <v>63</v>
      </c>
      <c r="N46" s="3"/>
      <c r="O46" s="3"/>
    </row>
    <row r="47" spans="1:15" x14ac:dyDescent="0.25">
      <c r="A47" s="3" t="s">
        <v>92</v>
      </c>
      <c r="B47" s="3" t="s">
        <v>105</v>
      </c>
      <c r="C47" s="3">
        <v>1.41344</v>
      </c>
      <c r="D47" s="3">
        <v>1.1588499999999999</v>
      </c>
      <c r="E47" s="3">
        <v>0.63456000000000001</v>
      </c>
      <c r="F47" s="3">
        <v>0.69318999999999997</v>
      </c>
      <c r="G47" s="3">
        <v>0.38788</v>
      </c>
      <c r="H47" s="3">
        <v>0.62051999999999996</v>
      </c>
      <c r="I47" s="3">
        <v>0.72933000000000003</v>
      </c>
      <c r="J47" s="3">
        <v>1.1520900000000001</v>
      </c>
      <c r="K47" s="3">
        <v>1.3270999999999999</v>
      </c>
      <c r="L47" s="3" t="s">
        <v>63</v>
      </c>
      <c r="M47" s="3" t="s">
        <v>63</v>
      </c>
      <c r="N47" s="3"/>
      <c r="O47" s="3"/>
    </row>
    <row r="48" spans="1:15" x14ac:dyDescent="0.25">
      <c r="A48" s="3" t="s">
        <v>92</v>
      </c>
      <c r="B48" s="3" t="s">
        <v>106</v>
      </c>
      <c r="C48" s="3">
        <v>1.2680499999999999</v>
      </c>
      <c r="D48" s="3">
        <v>0.24182000000000001</v>
      </c>
      <c r="E48" s="3">
        <v>0.36989</v>
      </c>
      <c r="F48" s="3">
        <v>0.57923000000000002</v>
      </c>
      <c r="G48" s="3">
        <v>1.36188</v>
      </c>
      <c r="H48" s="3">
        <v>0.51497999999999999</v>
      </c>
      <c r="I48" s="3">
        <v>0.16719999999999999</v>
      </c>
      <c r="J48" s="3">
        <v>5.8400000000000001E-2</v>
      </c>
      <c r="K48" s="3">
        <v>4.2139999999999997E-2</v>
      </c>
      <c r="L48" s="3" t="s">
        <v>63</v>
      </c>
      <c r="M48" s="3" t="s">
        <v>63</v>
      </c>
      <c r="N48" s="3"/>
      <c r="O48" s="3"/>
    </row>
    <row r="49" spans="1:15" x14ac:dyDescent="0.25">
      <c r="A49" s="3" t="s">
        <v>92</v>
      </c>
      <c r="B49" s="3" t="s">
        <v>107</v>
      </c>
      <c r="C49" s="3">
        <v>2.3530199999999999</v>
      </c>
      <c r="D49" s="3">
        <v>2.4514100000000001</v>
      </c>
      <c r="E49" s="3">
        <v>3.2951800000000002</v>
      </c>
      <c r="F49" s="3">
        <v>3.5894699999999999</v>
      </c>
      <c r="G49" s="3">
        <v>3.2360099999999998</v>
      </c>
      <c r="H49" s="3">
        <v>1.8568499999999999</v>
      </c>
      <c r="I49" s="3">
        <v>0.51429000000000002</v>
      </c>
      <c r="J49" s="3">
        <v>0.52929999999999999</v>
      </c>
      <c r="K49" s="3">
        <v>0.68894</v>
      </c>
      <c r="L49" s="3" t="s">
        <v>63</v>
      </c>
      <c r="M49" s="3" t="s">
        <v>63</v>
      </c>
      <c r="N49" s="3"/>
      <c r="O49" s="3"/>
    </row>
    <row r="50" spans="1:15" x14ac:dyDescent="0.25">
      <c r="A50" s="3" t="s">
        <v>92</v>
      </c>
      <c r="B50" s="3" t="s">
        <v>285</v>
      </c>
      <c r="C50" s="3" t="s">
        <v>63</v>
      </c>
      <c r="D50" s="3" t="s">
        <v>63</v>
      </c>
      <c r="E50" s="3" t="s">
        <v>63</v>
      </c>
      <c r="F50" s="3" t="s">
        <v>63</v>
      </c>
      <c r="G50" s="3" t="s">
        <v>63</v>
      </c>
      <c r="H50" s="3" t="s">
        <v>63</v>
      </c>
      <c r="I50" s="3">
        <v>0.29809000000000002</v>
      </c>
      <c r="J50" s="3" t="s">
        <v>63</v>
      </c>
      <c r="K50" s="3" t="s">
        <v>63</v>
      </c>
      <c r="L50" s="3" t="s">
        <v>63</v>
      </c>
      <c r="M50" s="3" t="s">
        <v>63</v>
      </c>
      <c r="N50" s="3"/>
      <c r="O50" s="3"/>
    </row>
    <row r="51" spans="1:15" x14ac:dyDescent="0.25">
      <c r="A51" s="3" t="s">
        <v>92</v>
      </c>
      <c r="B51" s="3" t="s">
        <v>255</v>
      </c>
      <c r="C51" s="3">
        <v>2.9226000000000001</v>
      </c>
      <c r="D51" s="3">
        <v>2.7785799999999998</v>
      </c>
      <c r="E51" s="3">
        <v>2.2687200000000001</v>
      </c>
      <c r="F51" s="3">
        <v>2.0722200000000002</v>
      </c>
      <c r="G51" s="3">
        <v>2.9551500000000002</v>
      </c>
      <c r="H51" s="3">
        <v>2.1793499999999999</v>
      </c>
      <c r="I51" s="3">
        <v>1.5166999999999999</v>
      </c>
      <c r="J51" s="3">
        <v>1.2492399999999999</v>
      </c>
      <c r="K51" s="3">
        <v>1.42842</v>
      </c>
      <c r="L51" s="3" t="s">
        <v>63</v>
      </c>
      <c r="M51" s="3" t="s">
        <v>63</v>
      </c>
      <c r="N51" s="3"/>
      <c r="O51" s="3"/>
    </row>
    <row r="52" spans="1:15" x14ac:dyDescent="0.25">
      <c r="A52" s="3" t="s">
        <v>92</v>
      </c>
      <c r="B52" s="3" t="s">
        <v>108</v>
      </c>
      <c r="C52" s="3">
        <v>0</v>
      </c>
      <c r="D52" s="3">
        <v>0</v>
      </c>
      <c r="E52" s="3">
        <v>0</v>
      </c>
      <c r="F52" s="3">
        <v>0</v>
      </c>
      <c r="G52" s="3">
        <v>0</v>
      </c>
      <c r="H52" s="3">
        <v>0</v>
      </c>
      <c r="I52" s="3">
        <v>0</v>
      </c>
      <c r="J52" s="3">
        <v>0</v>
      </c>
      <c r="K52" s="3">
        <v>0</v>
      </c>
      <c r="L52" s="3">
        <v>0</v>
      </c>
      <c r="M52" s="3">
        <v>0</v>
      </c>
      <c r="N52" s="3"/>
      <c r="O52" s="3"/>
    </row>
    <row r="53" spans="1:15" x14ac:dyDescent="0.25">
      <c r="A53" s="3" t="s">
        <v>92</v>
      </c>
      <c r="B53" s="3" t="s">
        <v>109</v>
      </c>
      <c r="C53" s="3">
        <v>1.6991000000000001</v>
      </c>
      <c r="D53" s="3">
        <v>2.4651200000000002</v>
      </c>
      <c r="E53" s="3">
        <v>3.02332</v>
      </c>
      <c r="F53" s="3">
        <v>3.21251</v>
      </c>
      <c r="G53" s="3">
        <v>3.0363699999999998</v>
      </c>
      <c r="H53" s="3">
        <v>2.8634499999999998</v>
      </c>
      <c r="I53" s="3">
        <v>2.23319</v>
      </c>
      <c r="J53" s="3">
        <v>2.5747300000000002</v>
      </c>
      <c r="K53" s="3">
        <v>4.4446399999999997</v>
      </c>
      <c r="L53" s="3" t="s">
        <v>63</v>
      </c>
      <c r="M53" s="3" t="s">
        <v>63</v>
      </c>
      <c r="N53" s="3"/>
      <c r="O53" s="3"/>
    </row>
    <row r="54" spans="1:15" x14ac:dyDescent="0.25">
      <c r="A54" s="3" t="s">
        <v>92</v>
      </c>
      <c r="B54" s="3" t="s">
        <v>110</v>
      </c>
      <c r="C54" s="3">
        <v>0.69523999999999997</v>
      </c>
      <c r="D54" s="3">
        <v>1.20191</v>
      </c>
      <c r="E54" s="3">
        <v>1.7512799999999999</v>
      </c>
      <c r="F54" s="3">
        <v>1.8708899999999999</v>
      </c>
      <c r="G54" s="3">
        <v>1.7638400000000001</v>
      </c>
      <c r="H54" s="3">
        <v>1.3227</v>
      </c>
      <c r="I54" s="3">
        <v>0.45628999999999997</v>
      </c>
      <c r="J54" s="3">
        <v>4.7649999999999998E-2</v>
      </c>
      <c r="K54" s="3">
        <v>5.8639999999999998E-2</v>
      </c>
      <c r="L54" s="3" t="s">
        <v>63</v>
      </c>
      <c r="M54" s="3" t="s">
        <v>63</v>
      </c>
      <c r="N54" s="3"/>
      <c r="O54" s="3"/>
    </row>
    <row r="55" spans="1:15" x14ac:dyDescent="0.25">
      <c r="A55" s="3" t="s">
        <v>92</v>
      </c>
      <c r="B55" s="3" t="s">
        <v>111</v>
      </c>
      <c r="C55" s="3">
        <v>0.20008000000000001</v>
      </c>
      <c r="D55" s="3">
        <v>0.1255</v>
      </c>
      <c r="E55" s="3">
        <v>5.7889999999999997E-2</v>
      </c>
      <c r="F55" s="3">
        <v>7.2690000000000005E-2</v>
      </c>
      <c r="G55" s="3">
        <v>3.7359999999999997E-2</v>
      </c>
      <c r="H55" s="3">
        <v>4.8820000000000002E-2</v>
      </c>
      <c r="I55" s="3">
        <v>1.1639999999999999E-2</v>
      </c>
      <c r="J55" s="3">
        <v>2.8660000000000001E-2</v>
      </c>
      <c r="K55" s="3">
        <v>1.74E-3</v>
      </c>
      <c r="L55" s="3" t="s">
        <v>63</v>
      </c>
      <c r="M55" s="3" t="s">
        <v>63</v>
      </c>
      <c r="N55" s="3"/>
      <c r="O55" s="3"/>
    </row>
    <row r="56" spans="1:15" x14ac:dyDescent="0.25">
      <c r="A56" s="3" t="s">
        <v>92</v>
      </c>
      <c r="B56" s="3" t="s">
        <v>112</v>
      </c>
      <c r="C56" s="3">
        <v>0.40808</v>
      </c>
      <c r="D56" s="3">
        <v>0.48065999999999998</v>
      </c>
      <c r="E56" s="3">
        <v>0.26234000000000002</v>
      </c>
      <c r="F56" s="3">
        <v>0.11543</v>
      </c>
      <c r="G56" s="3">
        <v>0.83955000000000002</v>
      </c>
      <c r="H56" s="3">
        <v>1.47977</v>
      </c>
      <c r="I56" s="3">
        <v>2.0465</v>
      </c>
      <c r="J56" s="3">
        <v>2.52176</v>
      </c>
      <c r="K56" s="3">
        <v>3.1465999999999998</v>
      </c>
      <c r="L56" s="3" t="s">
        <v>63</v>
      </c>
      <c r="M56" s="3" t="s">
        <v>63</v>
      </c>
      <c r="N56" s="3"/>
      <c r="O56" s="3"/>
    </row>
    <row r="57" spans="1:15" x14ac:dyDescent="0.25">
      <c r="A57" s="3" t="s">
        <v>92</v>
      </c>
      <c r="B57" s="3" t="s">
        <v>113</v>
      </c>
      <c r="C57" s="3">
        <v>0.86756999999999995</v>
      </c>
      <c r="D57" s="3">
        <v>0.76668000000000003</v>
      </c>
      <c r="E57" s="3">
        <v>1.46035</v>
      </c>
      <c r="F57" s="3">
        <v>1.8609800000000001</v>
      </c>
      <c r="G57" s="3">
        <v>1.9698899999999999</v>
      </c>
      <c r="H57" s="3">
        <v>2.0386500000000001</v>
      </c>
      <c r="I57" s="3">
        <v>1.7373000000000001</v>
      </c>
      <c r="J57" s="3">
        <v>1.5162</v>
      </c>
      <c r="K57" s="3">
        <v>1.13144</v>
      </c>
      <c r="L57" s="3" t="s">
        <v>63</v>
      </c>
      <c r="M57" s="3" t="s">
        <v>63</v>
      </c>
      <c r="N57" s="3"/>
      <c r="O57" s="3"/>
    </row>
    <row r="58" spans="1:15" x14ac:dyDescent="0.25">
      <c r="A58" s="3" t="s">
        <v>92</v>
      </c>
      <c r="B58" s="3" t="s">
        <v>256</v>
      </c>
      <c r="C58" s="3">
        <v>0.76420999999999994</v>
      </c>
      <c r="D58" s="3">
        <v>1.25065</v>
      </c>
      <c r="E58" s="3">
        <v>1.52071</v>
      </c>
      <c r="F58" s="3" t="s">
        <v>63</v>
      </c>
      <c r="G58" s="3">
        <v>2.3416700000000001</v>
      </c>
      <c r="H58" s="3">
        <v>3.3489999999999999E-2</v>
      </c>
      <c r="I58" s="3">
        <v>0.32447999999999999</v>
      </c>
      <c r="J58" s="3" t="s">
        <v>63</v>
      </c>
      <c r="K58" s="3">
        <v>0.14877000000000001</v>
      </c>
      <c r="L58" s="3" t="s">
        <v>63</v>
      </c>
      <c r="M58" s="3" t="s">
        <v>63</v>
      </c>
      <c r="N58" s="3"/>
      <c r="O58" s="3"/>
    </row>
    <row r="59" spans="1:15" x14ac:dyDescent="0.25">
      <c r="A59" s="3" t="s">
        <v>92</v>
      </c>
      <c r="B59" s="3" t="s">
        <v>114</v>
      </c>
      <c r="C59" s="3">
        <v>3.9210000000000002E-2</v>
      </c>
      <c r="D59" s="3">
        <v>8.6410000000000001E-2</v>
      </c>
      <c r="E59" s="3">
        <v>0.12442</v>
      </c>
      <c r="F59" s="3">
        <v>0.13789999999999999</v>
      </c>
      <c r="G59" s="3">
        <v>6.7479999999999998E-2</v>
      </c>
      <c r="H59" s="3">
        <v>8.2150000000000001E-2</v>
      </c>
      <c r="I59" s="3">
        <v>0.10045</v>
      </c>
      <c r="J59" s="3">
        <v>0.22545999999999999</v>
      </c>
      <c r="K59" s="3">
        <v>0.17949999999999999</v>
      </c>
      <c r="L59" s="3" t="s">
        <v>63</v>
      </c>
      <c r="M59" s="3" t="s">
        <v>63</v>
      </c>
      <c r="N59" s="3"/>
      <c r="O59" s="3"/>
    </row>
    <row r="60" spans="1:15" x14ac:dyDescent="0.25">
      <c r="A60" s="3" t="s">
        <v>92</v>
      </c>
      <c r="B60" s="3" t="s">
        <v>115</v>
      </c>
      <c r="C60" s="3">
        <v>4.2894800000000002</v>
      </c>
      <c r="D60" s="3">
        <v>4.7122599999999997</v>
      </c>
      <c r="E60" s="3">
        <v>3.4892699999999999</v>
      </c>
      <c r="F60" s="3">
        <v>3.6069399999999998</v>
      </c>
      <c r="G60" s="3">
        <v>2.8044600000000002</v>
      </c>
      <c r="H60" s="3">
        <v>1.05806</v>
      </c>
      <c r="I60" s="3">
        <v>0.23874000000000001</v>
      </c>
      <c r="J60" s="3">
        <v>0.56808999999999998</v>
      </c>
      <c r="K60" s="3">
        <v>0.99739</v>
      </c>
      <c r="L60" s="3" t="s">
        <v>63</v>
      </c>
      <c r="M60" s="3" t="s">
        <v>63</v>
      </c>
      <c r="N60" s="3"/>
      <c r="O60" s="3"/>
    </row>
    <row r="61" spans="1:15" x14ac:dyDescent="0.25">
      <c r="A61" s="3" t="s">
        <v>92</v>
      </c>
      <c r="B61" s="3" t="s">
        <v>116</v>
      </c>
      <c r="C61" s="3" t="s">
        <v>63</v>
      </c>
      <c r="D61" s="3">
        <v>0.70740000000000003</v>
      </c>
      <c r="E61" s="3">
        <v>0.10549</v>
      </c>
      <c r="F61" s="3">
        <v>0.33278000000000002</v>
      </c>
      <c r="G61" s="3">
        <v>0.74797000000000002</v>
      </c>
      <c r="H61" s="3">
        <v>0.69898000000000005</v>
      </c>
      <c r="I61" s="3">
        <v>1.2194</v>
      </c>
      <c r="J61" s="3">
        <v>0.23263</v>
      </c>
      <c r="K61" s="3" t="s">
        <v>63</v>
      </c>
      <c r="L61" s="3" t="s">
        <v>63</v>
      </c>
      <c r="M61" s="3" t="s">
        <v>63</v>
      </c>
      <c r="N61" s="3"/>
      <c r="O61" s="3"/>
    </row>
    <row r="62" spans="1:15" x14ac:dyDescent="0.25">
      <c r="A62" s="3" t="s">
        <v>92</v>
      </c>
      <c r="B62" s="3" t="s">
        <v>257</v>
      </c>
      <c r="C62" s="3" t="s">
        <v>63</v>
      </c>
      <c r="D62" s="3">
        <v>1.4878199999999999</v>
      </c>
      <c r="E62" s="3">
        <v>2.6056699999999999</v>
      </c>
      <c r="F62" s="3" t="s">
        <v>63</v>
      </c>
      <c r="G62" s="3" t="s">
        <v>63</v>
      </c>
      <c r="H62" s="3">
        <v>4.2643899999999997</v>
      </c>
      <c r="I62" s="3">
        <v>5.4218400000000004</v>
      </c>
      <c r="J62" s="3">
        <v>2.77827</v>
      </c>
      <c r="K62" s="3">
        <v>1.99532</v>
      </c>
      <c r="L62" s="3">
        <v>5.8900000000000003E-3</v>
      </c>
      <c r="M62" s="3" t="s">
        <v>63</v>
      </c>
      <c r="N62" s="3"/>
      <c r="O62" s="3"/>
    </row>
    <row r="63" spans="1:15" x14ac:dyDescent="0.25">
      <c r="A63" s="3" t="s">
        <v>92</v>
      </c>
      <c r="B63" s="3" t="s">
        <v>118</v>
      </c>
      <c r="C63" s="3" t="s">
        <v>63</v>
      </c>
      <c r="D63" s="3" t="s">
        <v>63</v>
      </c>
      <c r="E63" s="3" t="s">
        <v>63</v>
      </c>
      <c r="F63" s="3" t="s">
        <v>63</v>
      </c>
      <c r="G63" s="3" t="s">
        <v>63</v>
      </c>
      <c r="H63" s="3" t="s">
        <v>63</v>
      </c>
      <c r="I63" s="3" t="s">
        <v>63</v>
      </c>
      <c r="J63" s="3">
        <v>0.97145999999999999</v>
      </c>
      <c r="K63" s="3">
        <v>0.38073000000000001</v>
      </c>
      <c r="L63" s="3" t="s">
        <v>63</v>
      </c>
      <c r="M63" s="3" t="s">
        <v>63</v>
      </c>
      <c r="N63" s="3"/>
      <c r="O63" s="3"/>
    </row>
    <row r="64" spans="1:15" x14ac:dyDescent="0.25">
      <c r="A64" s="3" t="s">
        <v>92</v>
      </c>
      <c r="B64" s="3" t="s">
        <v>258</v>
      </c>
      <c r="C64" s="3">
        <v>4.0071599999999998</v>
      </c>
      <c r="D64" s="3" t="s">
        <v>63</v>
      </c>
      <c r="E64" s="3">
        <v>8.4421700000000008</v>
      </c>
      <c r="F64" s="3">
        <v>9.4118899999999996</v>
      </c>
      <c r="G64" s="3">
        <v>8.3752700000000004</v>
      </c>
      <c r="H64" s="3">
        <v>5.29826</v>
      </c>
      <c r="I64" s="3" t="s">
        <v>63</v>
      </c>
      <c r="J64" s="3">
        <v>0.94525999999999999</v>
      </c>
      <c r="K64" s="3">
        <v>0.69820000000000004</v>
      </c>
      <c r="L64" s="3" t="s">
        <v>63</v>
      </c>
      <c r="M64" s="3" t="s">
        <v>63</v>
      </c>
      <c r="N64" s="3"/>
      <c r="O64" s="3"/>
    </row>
    <row r="65" spans="1:15" x14ac:dyDescent="0.25">
      <c r="A65" s="3" t="s">
        <v>92</v>
      </c>
      <c r="B65" s="3" t="s">
        <v>119</v>
      </c>
      <c r="C65" s="3">
        <v>0.79884999999999995</v>
      </c>
      <c r="D65" s="3">
        <v>0.48535</v>
      </c>
      <c r="E65" s="3">
        <v>0.21439</v>
      </c>
      <c r="F65" s="3">
        <v>4.675E-2</v>
      </c>
      <c r="G65" s="3">
        <v>8.2030000000000006E-2</v>
      </c>
      <c r="H65" s="3">
        <v>0.13350000000000001</v>
      </c>
      <c r="I65" s="3">
        <v>0.11047</v>
      </c>
      <c r="J65" s="3">
        <v>3.9989999999999998E-2</v>
      </c>
      <c r="K65" s="3">
        <v>4.6999999999999999E-4</v>
      </c>
      <c r="L65" s="3" t="s">
        <v>63</v>
      </c>
      <c r="M65" s="3" t="s">
        <v>63</v>
      </c>
      <c r="N65" s="3"/>
      <c r="O65" s="3"/>
    </row>
    <row r="66" spans="1:15" x14ac:dyDescent="0.25">
      <c r="A66" s="3" t="s">
        <v>92</v>
      </c>
      <c r="B66" s="3" t="s">
        <v>120</v>
      </c>
      <c r="C66" s="3">
        <v>4.8335400000000002</v>
      </c>
      <c r="D66" s="3">
        <v>4.8707900000000004</v>
      </c>
      <c r="E66" s="3">
        <v>4.0758099999999997</v>
      </c>
      <c r="F66" s="3">
        <v>3.51952</v>
      </c>
      <c r="G66" s="3">
        <v>3.6076600000000001</v>
      </c>
      <c r="H66" s="3" t="s">
        <v>63</v>
      </c>
      <c r="I66" s="3" t="s">
        <v>63</v>
      </c>
      <c r="J66" s="3">
        <v>2.6040399999999999</v>
      </c>
      <c r="K66" s="3">
        <v>2.15774</v>
      </c>
      <c r="L66" s="3" t="s">
        <v>63</v>
      </c>
      <c r="M66" s="3" t="s">
        <v>63</v>
      </c>
      <c r="N66" s="3"/>
      <c r="O66" s="3"/>
    </row>
    <row r="67" spans="1:15" x14ac:dyDescent="0.25">
      <c r="A67" s="3" t="s">
        <v>92</v>
      </c>
      <c r="B67" s="3" t="s">
        <v>121</v>
      </c>
      <c r="C67" s="3">
        <v>2.1669999999999998E-2</v>
      </c>
      <c r="D67" s="3">
        <v>0.18323999999999999</v>
      </c>
      <c r="E67" s="3">
        <v>0.14124999999999999</v>
      </c>
      <c r="F67" s="3">
        <v>8.301E-2</v>
      </c>
      <c r="G67" s="3">
        <v>0.48931999999999998</v>
      </c>
      <c r="H67" s="3">
        <v>1.2707299999999999</v>
      </c>
      <c r="I67" s="3">
        <v>1.8486800000000001</v>
      </c>
      <c r="J67" s="3">
        <v>0.61739999999999995</v>
      </c>
      <c r="K67" s="3">
        <v>0.41675000000000001</v>
      </c>
      <c r="L67" s="3" t="s">
        <v>63</v>
      </c>
      <c r="M67" s="3" t="s">
        <v>63</v>
      </c>
      <c r="N67" s="3"/>
      <c r="O67" s="3"/>
    </row>
    <row r="68" spans="1:15" x14ac:dyDescent="0.25">
      <c r="A68" s="3" t="s">
        <v>92</v>
      </c>
      <c r="B68" s="3" t="s">
        <v>122</v>
      </c>
      <c r="C68" s="3">
        <v>8.4493200000000002</v>
      </c>
      <c r="D68" s="3">
        <v>8.0731900000000003</v>
      </c>
      <c r="E68" s="3">
        <v>8.0950399999999991</v>
      </c>
      <c r="F68" s="3">
        <v>7.9269299999999996</v>
      </c>
      <c r="G68" s="3">
        <v>7.7835900000000002</v>
      </c>
      <c r="H68" s="3">
        <v>8.4150500000000008</v>
      </c>
      <c r="I68" s="3">
        <v>8.4587500000000002</v>
      </c>
      <c r="J68" s="3">
        <v>9.1476500000000005</v>
      </c>
      <c r="K68" s="3">
        <v>9.0230099999999993</v>
      </c>
      <c r="L68" s="3">
        <v>10.288550000000001</v>
      </c>
      <c r="M68" s="3" t="s">
        <v>63</v>
      </c>
      <c r="N68" s="3"/>
      <c r="O68" s="3"/>
    </row>
    <row r="69" spans="1:15" x14ac:dyDescent="0.25">
      <c r="A69" s="3" t="s">
        <v>92</v>
      </c>
      <c r="B69" s="3" t="s">
        <v>123</v>
      </c>
      <c r="C69" s="3">
        <v>2.4086400000000001</v>
      </c>
      <c r="D69" s="3">
        <v>2.9598599999999999</v>
      </c>
      <c r="E69" s="3">
        <v>4.0428699999999997</v>
      </c>
      <c r="F69" s="3" t="s">
        <v>63</v>
      </c>
      <c r="G69" s="3" t="s">
        <v>63</v>
      </c>
      <c r="H69" s="3">
        <v>7.76335</v>
      </c>
      <c r="I69" s="3">
        <v>9.6559799999999996</v>
      </c>
      <c r="J69" s="3">
        <v>11.600210000000001</v>
      </c>
      <c r="K69" s="3">
        <v>12.501060000000001</v>
      </c>
      <c r="L69" s="3" t="s">
        <v>63</v>
      </c>
      <c r="M69" s="3" t="s">
        <v>63</v>
      </c>
      <c r="N69" s="3"/>
      <c r="O69" s="3"/>
    </row>
    <row r="70" spans="1:15" x14ac:dyDescent="0.25">
      <c r="A70" s="3" t="s">
        <v>92</v>
      </c>
      <c r="B70" s="3" t="s">
        <v>124</v>
      </c>
      <c r="C70" s="3" t="s">
        <v>63</v>
      </c>
      <c r="D70" s="3">
        <v>0.41206999999999999</v>
      </c>
      <c r="E70" s="3">
        <v>0.45140999999999998</v>
      </c>
      <c r="F70" s="3">
        <v>0.40545999999999999</v>
      </c>
      <c r="G70" s="3">
        <v>2.5530599999999999</v>
      </c>
      <c r="H70" s="3">
        <v>1.33646</v>
      </c>
      <c r="I70" s="3">
        <v>0.59348000000000001</v>
      </c>
      <c r="J70" s="3">
        <v>0.13300000000000001</v>
      </c>
      <c r="K70" s="3">
        <v>0.16377</v>
      </c>
      <c r="L70" s="3" t="s">
        <v>63</v>
      </c>
      <c r="M70" s="3" t="s">
        <v>63</v>
      </c>
      <c r="N70" s="3"/>
      <c r="O70" s="3"/>
    </row>
    <row r="71" spans="1:15" x14ac:dyDescent="0.25">
      <c r="A71" s="3" t="s">
        <v>92</v>
      </c>
      <c r="B71" s="3" t="s">
        <v>125</v>
      </c>
      <c r="C71" s="3" t="s">
        <v>63</v>
      </c>
      <c r="D71" s="3" t="s">
        <v>63</v>
      </c>
      <c r="E71" s="3" t="s">
        <v>63</v>
      </c>
      <c r="F71" s="3" t="s">
        <v>63</v>
      </c>
      <c r="G71" s="3" t="s">
        <v>63</v>
      </c>
      <c r="H71" s="3" t="s">
        <v>63</v>
      </c>
      <c r="I71" s="3" t="s">
        <v>63</v>
      </c>
      <c r="J71" s="3" t="s">
        <v>63</v>
      </c>
      <c r="K71" s="3" t="s">
        <v>63</v>
      </c>
      <c r="L71" s="3">
        <v>4.9645099999999998</v>
      </c>
      <c r="M71" s="3" t="s">
        <v>63</v>
      </c>
      <c r="N71" s="3"/>
      <c r="O71" s="3"/>
    </row>
    <row r="72" spans="1:15" x14ac:dyDescent="0.25">
      <c r="A72" s="3" t="s">
        <v>92</v>
      </c>
      <c r="B72" s="3" t="s">
        <v>126</v>
      </c>
      <c r="C72" s="3">
        <v>5.0812799999999996</v>
      </c>
      <c r="D72" s="3">
        <v>2.6219800000000002</v>
      </c>
      <c r="E72" s="3">
        <v>3.6471499999999999</v>
      </c>
      <c r="F72" s="3">
        <v>3.5030399999999999</v>
      </c>
      <c r="G72" s="3">
        <v>1.2156899999999999</v>
      </c>
      <c r="H72" s="3">
        <v>0.79376999999999998</v>
      </c>
      <c r="I72" s="3">
        <v>0.83143999999999996</v>
      </c>
      <c r="J72" s="3">
        <v>1.02643</v>
      </c>
      <c r="K72" s="3">
        <v>1.43445</v>
      </c>
      <c r="L72" s="3">
        <v>1.8431999999999999</v>
      </c>
      <c r="M72" s="3" t="s">
        <v>63</v>
      </c>
      <c r="N72" s="3"/>
      <c r="O72" s="3"/>
    </row>
    <row r="73" spans="1:15" x14ac:dyDescent="0.25">
      <c r="A73" s="3" t="s">
        <v>92</v>
      </c>
      <c r="B73" s="3" t="s">
        <v>127</v>
      </c>
      <c r="C73" s="3">
        <v>4.9711299999999996</v>
      </c>
      <c r="D73" s="3">
        <v>5.5949999999999998</v>
      </c>
      <c r="E73" s="3">
        <v>4.3943300000000001</v>
      </c>
      <c r="F73" s="3">
        <v>4.0647700000000002</v>
      </c>
      <c r="G73" s="3">
        <v>5.14975</v>
      </c>
      <c r="H73" s="3">
        <v>6.0840300000000003</v>
      </c>
      <c r="I73" s="3">
        <v>6.4764200000000001</v>
      </c>
      <c r="J73" s="3">
        <v>5.49838</v>
      </c>
      <c r="K73" s="3">
        <v>4.43058</v>
      </c>
      <c r="L73" s="3" t="s">
        <v>63</v>
      </c>
      <c r="M73" s="3" t="s">
        <v>63</v>
      </c>
      <c r="N73" s="3"/>
      <c r="O73" s="3"/>
    </row>
    <row r="74" spans="1:15" x14ac:dyDescent="0.25">
      <c r="A74" s="3" t="s">
        <v>92</v>
      </c>
      <c r="B74" s="3" t="s">
        <v>128</v>
      </c>
      <c r="C74" s="3">
        <v>0.63580000000000003</v>
      </c>
      <c r="D74" s="3">
        <v>0.32958999999999999</v>
      </c>
      <c r="E74" s="3">
        <v>0.40003</v>
      </c>
      <c r="F74" s="3">
        <v>0.65703</v>
      </c>
      <c r="G74" s="3">
        <v>0.79844999999999999</v>
      </c>
      <c r="H74" s="3">
        <v>0.45090999999999998</v>
      </c>
      <c r="I74" s="3">
        <v>0.46636</v>
      </c>
      <c r="J74" s="3">
        <v>0.18207000000000001</v>
      </c>
      <c r="K74" s="3">
        <v>0.23271</v>
      </c>
      <c r="L74" s="3" t="s">
        <v>63</v>
      </c>
      <c r="M74" s="3" t="s">
        <v>63</v>
      </c>
      <c r="N74" s="3"/>
      <c r="O74" s="3"/>
    </row>
    <row r="75" spans="1:15" x14ac:dyDescent="0.25">
      <c r="A75" s="3" t="s">
        <v>92</v>
      </c>
      <c r="B75" s="3" t="s">
        <v>129</v>
      </c>
      <c r="C75" s="3">
        <v>6.8220000000000003E-2</v>
      </c>
      <c r="D75" s="3">
        <v>4.6100000000000002E-2</v>
      </c>
      <c r="E75" s="3">
        <v>0.11681999999999999</v>
      </c>
      <c r="F75" s="3">
        <v>0.22942000000000001</v>
      </c>
      <c r="G75" s="3">
        <v>0.26721</v>
      </c>
      <c r="H75" s="3">
        <v>0.32778000000000002</v>
      </c>
      <c r="I75" s="3">
        <v>0.95535000000000003</v>
      </c>
      <c r="J75" s="3">
        <v>2.5309300000000001</v>
      </c>
      <c r="K75" s="3">
        <v>3.0758999999999999</v>
      </c>
      <c r="L75" s="3" t="s">
        <v>63</v>
      </c>
      <c r="M75" s="3" t="s">
        <v>63</v>
      </c>
      <c r="N75" s="3"/>
      <c r="O75" s="3"/>
    </row>
    <row r="76" spans="1:15" x14ac:dyDescent="0.25">
      <c r="A76" s="3" t="s">
        <v>92</v>
      </c>
      <c r="B76" s="3" t="s">
        <v>130</v>
      </c>
      <c r="C76" s="3">
        <v>0.36104999999999998</v>
      </c>
      <c r="D76" s="3">
        <v>0.28628999999999999</v>
      </c>
      <c r="E76" s="3">
        <v>0.15589</v>
      </c>
      <c r="F76" s="3">
        <v>4.1590000000000002E-2</v>
      </c>
      <c r="G76" s="3">
        <v>6.8449999999999997E-2</v>
      </c>
      <c r="H76" s="3">
        <v>2.5799999999999998E-3</v>
      </c>
      <c r="I76" s="3">
        <v>0.14657000000000001</v>
      </c>
      <c r="J76" s="3">
        <v>0.27576000000000001</v>
      </c>
      <c r="K76" s="3">
        <v>0.12847</v>
      </c>
      <c r="L76" s="3" t="s">
        <v>63</v>
      </c>
      <c r="M76" s="3" t="s">
        <v>63</v>
      </c>
      <c r="N76" s="3"/>
      <c r="O76" s="3"/>
    </row>
    <row r="77" spans="1:15" x14ac:dyDescent="0.25">
      <c r="A77" s="3" t="s">
        <v>92</v>
      </c>
      <c r="B77" s="3" t="s">
        <v>131</v>
      </c>
      <c r="C77" s="3">
        <v>0.47549999999999998</v>
      </c>
      <c r="D77" s="3">
        <v>0.35159000000000001</v>
      </c>
      <c r="E77" s="3">
        <v>0.38832</v>
      </c>
      <c r="F77" s="3">
        <v>0.21238000000000001</v>
      </c>
      <c r="G77" s="3">
        <v>0.19298000000000001</v>
      </c>
      <c r="H77" s="3">
        <v>0.16861999999999999</v>
      </c>
      <c r="I77" s="3">
        <v>1.341E-2</v>
      </c>
      <c r="J77" s="3">
        <v>0.14638000000000001</v>
      </c>
      <c r="K77" s="3">
        <v>8.2479999999999998E-2</v>
      </c>
      <c r="L77" s="3" t="s">
        <v>63</v>
      </c>
      <c r="M77" s="3" t="s">
        <v>63</v>
      </c>
      <c r="N77" s="3"/>
      <c r="O77" s="3"/>
    </row>
    <row r="78" spans="1:15" x14ac:dyDescent="0.25">
      <c r="A78" s="3" t="s">
        <v>92</v>
      </c>
      <c r="B78" s="3" t="s">
        <v>132</v>
      </c>
      <c r="C78" s="3">
        <v>9.1963200000000001</v>
      </c>
      <c r="D78" s="3">
        <v>7.1224400000000001</v>
      </c>
      <c r="E78" s="3">
        <v>6.3711599999999997</v>
      </c>
      <c r="F78" s="3">
        <v>6.2562300000000004</v>
      </c>
      <c r="G78" s="3">
        <v>8.0089500000000005</v>
      </c>
      <c r="H78" s="3" t="s">
        <v>63</v>
      </c>
      <c r="I78" s="3" t="s">
        <v>63</v>
      </c>
      <c r="J78" s="3" t="s">
        <v>63</v>
      </c>
      <c r="K78" s="3" t="s">
        <v>63</v>
      </c>
      <c r="L78" s="3" t="s">
        <v>63</v>
      </c>
      <c r="M78" s="3" t="s">
        <v>63</v>
      </c>
      <c r="N78" s="3"/>
      <c r="O78" s="3"/>
    </row>
    <row r="79" spans="1:15" ht="30" x14ac:dyDescent="0.25">
      <c r="A79" s="3" t="s">
        <v>92</v>
      </c>
      <c r="B79" s="3" t="s">
        <v>133</v>
      </c>
      <c r="C79" s="3">
        <v>1.6106799999999999</v>
      </c>
      <c r="D79" s="3">
        <v>1.6650100000000001</v>
      </c>
      <c r="E79" s="3">
        <v>1.50386</v>
      </c>
      <c r="F79" s="3">
        <v>0.27542</v>
      </c>
      <c r="G79" s="3">
        <v>0.10052</v>
      </c>
      <c r="H79" s="3">
        <v>6.5670000000000006E-2</v>
      </c>
      <c r="I79" s="3">
        <v>0.34792000000000001</v>
      </c>
      <c r="J79" s="3">
        <v>0.43036999999999997</v>
      </c>
      <c r="K79" s="3">
        <v>0.66308999999999996</v>
      </c>
      <c r="L79" s="3" t="s">
        <v>63</v>
      </c>
      <c r="M79" s="3" t="s">
        <v>63</v>
      </c>
      <c r="N79" s="3"/>
      <c r="O79" s="3"/>
    </row>
    <row r="80" spans="1:15" x14ac:dyDescent="0.25">
      <c r="A80" s="3" t="s">
        <v>92</v>
      </c>
      <c r="B80" s="3" t="s">
        <v>235</v>
      </c>
      <c r="C80" s="3">
        <v>2.36564</v>
      </c>
      <c r="D80" s="3">
        <v>3.6102500000000002</v>
      </c>
      <c r="E80" s="3">
        <v>2.7348300000000001</v>
      </c>
      <c r="F80" s="3">
        <v>2.4907599999999999</v>
      </c>
      <c r="G80" s="3" t="s">
        <v>63</v>
      </c>
      <c r="H80" s="3">
        <v>1.80586</v>
      </c>
      <c r="I80" s="3">
        <v>0.35997000000000001</v>
      </c>
      <c r="J80" s="3">
        <v>0.42437999999999998</v>
      </c>
      <c r="K80" s="3">
        <v>0.57421</v>
      </c>
      <c r="L80" s="3" t="s">
        <v>63</v>
      </c>
      <c r="M80" s="3" t="s">
        <v>63</v>
      </c>
      <c r="N80" s="3"/>
      <c r="O80" s="3"/>
    </row>
    <row r="81" spans="1:15" x14ac:dyDescent="0.25">
      <c r="A81" s="3" t="s">
        <v>134</v>
      </c>
      <c r="B81" s="3" t="s">
        <v>286</v>
      </c>
      <c r="C81" s="3" t="s">
        <v>63</v>
      </c>
      <c r="D81" s="3" t="s">
        <v>63</v>
      </c>
      <c r="E81" s="3" t="s">
        <v>63</v>
      </c>
      <c r="F81" s="3" t="s">
        <v>63</v>
      </c>
      <c r="G81" s="3" t="s">
        <v>63</v>
      </c>
      <c r="H81" s="3" t="s">
        <v>63</v>
      </c>
      <c r="I81" s="3" t="s">
        <v>63</v>
      </c>
      <c r="J81" s="3" t="s">
        <v>63</v>
      </c>
      <c r="K81" s="3" t="s">
        <v>63</v>
      </c>
      <c r="L81" s="3">
        <v>0.77966999999999997</v>
      </c>
      <c r="M81" s="3" t="s">
        <v>63</v>
      </c>
      <c r="N81" s="3"/>
      <c r="O81" s="3"/>
    </row>
    <row r="82" spans="1:15" x14ac:dyDescent="0.25">
      <c r="A82" s="3" t="s">
        <v>134</v>
      </c>
      <c r="B82" s="3" t="s">
        <v>287</v>
      </c>
      <c r="C82" s="3">
        <v>3.6718999999999999</v>
      </c>
      <c r="D82" s="3">
        <v>1.7268699999999999</v>
      </c>
      <c r="E82" s="3">
        <v>4.4543200000000001</v>
      </c>
      <c r="F82" s="3" t="s">
        <v>63</v>
      </c>
      <c r="G82" s="3">
        <v>5.5671400000000002</v>
      </c>
      <c r="H82" s="3">
        <v>1.2190000000000001</v>
      </c>
      <c r="I82" s="3" t="s">
        <v>63</v>
      </c>
      <c r="J82" s="3">
        <v>2.4494500000000001</v>
      </c>
      <c r="K82" s="3">
        <v>0.68989999999999996</v>
      </c>
      <c r="L82" s="3" t="s">
        <v>63</v>
      </c>
      <c r="M82" s="3" t="s">
        <v>63</v>
      </c>
      <c r="N82" s="3"/>
      <c r="O82" s="3"/>
    </row>
    <row r="83" spans="1:15" x14ac:dyDescent="0.25">
      <c r="A83" s="3" t="s">
        <v>134</v>
      </c>
      <c r="B83" s="3" t="s">
        <v>135</v>
      </c>
      <c r="C83" s="3">
        <v>0.60372999999999999</v>
      </c>
      <c r="D83" s="3">
        <v>0.56589999999999996</v>
      </c>
      <c r="E83" s="3">
        <v>0.57176000000000005</v>
      </c>
      <c r="F83" s="3">
        <v>0.40809000000000001</v>
      </c>
      <c r="G83" s="3">
        <v>9.8040000000000002E-2</v>
      </c>
      <c r="H83" s="3">
        <v>5.6300000000000003E-2</v>
      </c>
      <c r="I83" s="3">
        <v>0.45239000000000001</v>
      </c>
      <c r="J83" s="3">
        <v>0.43269000000000002</v>
      </c>
      <c r="K83" s="3" t="s">
        <v>63</v>
      </c>
      <c r="L83" s="3" t="s">
        <v>63</v>
      </c>
      <c r="M83" s="3" t="s">
        <v>63</v>
      </c>
      <c r="N83" s="3"/>
      <c r="O83" s="3"/>
    </row>
    <row r="84" spans="1:15" x14ac:dyDescent="0.25">
      <c r="A84" s="3" t="s">
        <v>134</v>
      </c>
      <c r="B84" s="3" t="s">
        <v>136</v>
      </c>
      <c r="C84" s="3">
        <v>0.90961999999999998</v>
      </c>
      <c r="D84" s="3" t="s">
        <v>63</v>
      </c>
      <c r="E84" s="3" t="s">
        <v>63</v>
      </c>
      <c r="F84" s="3" t="s">
        <v>63</v>
      </c>
      <c r="G84" s="3">
        <v>7.7909999999999993E-2</v>
      </c>
      <c r="H84" s="3" t="s">
        <v>63</v>
      </c>
      <c r="I84" s="3" t="s">
        <v>63</v>
      </c>
      <c r="J84" s="3" t="s">
        <v>63</v>
      </c>
      <c r="K84" s="3" t="s">
        <v>63</v>
      </c>
      <c r="L84" s="3" t="s">
        <v>63</v>
      </c>
      <c r="M84" s="3" t="s">
        <v>63</v>
      </c>
      <c r="N84" s="3"/>
      <c r="O84" s="3"/>
    </row>
    <row r="85" spans="1:15" x14ac:dyDescent="0.25">
      <c r="A85" s="3" t="s">
        <v>134</v>
      </c>
      <c r="B85" s="3" t="s">
        <v>288</v>
      </c>
      <c r="C85" s="3">
        <v>19.342009999999998</v>
      </c>
      <c r="D85" s="3">
        <v>11.368600000000001</v>
      </c>
      <c r="E85" s="3">
        <v>16.549759999999999</v>
      </c>
      <c r="F85" s="3">
        <v>22.831060000000001</v>
      </c>
      <c r="G85" s="3">
        <v>22.098610000000001</v>
      </c>
      <c r="H85" s="3">
        <v>18.4008</v>
      </c>
      <c r="I85" s="3">
        <v>22.319959999999998</v>
      </c>
      <c r="J85" s="3" t="s">
        <v>63</v>
      </c>
      <c r="K85" s="3">
        <v>23.53087</v>
      </c>
      <c r="L85" s="3" t="s">
        <v>63</v>
      </c>
      <c r="M85" s="3" t="s">
        <v>63</v>
      </c>
      <c r="N85" s="3"/>
      <c r="O85" s="3"/>
    </row>
    <row r="86" spans="1:15" x14ac:dyDescent="0.25">
      <c r="A86" s="3" t="s">
        <v>134</v>
      </c>
      <c r="B86" s="3" t="s">
        <v>137</v>
      </c>
      <c r="C86" s="3">
        <v>2.1977099999999998</v>
      </c>
      <c r="D86" s="3">
        <v>4.2834700000000003</v>
      </c>
      <c r="E86" s="3" t="s">
        <v>63</v>
      </c>
      <c r="F86" s="3" t="s">
        <v>63</v>
      </c>
      <c r="G86" s="3">
        <v>6.5152900000000002</v>
      </c>
      <c r="H86" s="3">
        <v>4.1515700000000004</v>
      </c>
      <c r="I86" s="3">
        <v>1.9615199999999999</v>
      </c>
      <c r="J86" s="3">
        <v>3.44861</v>
      </c>
      <c r="K86" s="3">
        <v>1.6117900000000001</v>
      </c>
      <c r="L86" s="3">
        <v>1.0681799999999999</v>
      </c>
      <c r="M86" s="3" t="s">
        <v>63</v>
      </c>
      <c r="N86" s="3"/>
      <c r="O86" s="3"/>
    </row>
    <row r="87" spans="1:15" x14ac:dyDescent="0.25">
      <c r="A87" s="3" t="s">
        <v>134</v>
      </c>
      <c r="B87" s="3" t="s">
        <v>138</v>
      </c>
      <c r="C87" s="3">
        <v>1.7425299999999999</v>
      </c>
      <c r="D87" s="3">
        <v>2.2296900000000002</v>
      </c>
      <c r="E87" s="3">
        <v>0.24440999999999999</v>
      </c>
      <c r="F87" s="3">
        <v>0.92849000000000004</v>
      </c>
      <c r="G87" s="3">
        <v>0.62841000000000002</v>
      </c>
      <c r="H87" s="3">
        <v>0.41269</v>
      </c>
      <c r="I87" s="3">
        <v>0.52571000000000001</v>
      </c>
      <c r="J87" s="3">
        <v>0.32474999999999998</v>
      </c>
      <c r="K87" s="3">
        <v>0.66481000000000001</v>
      </c>
      <c r="L87" s="3">
        <v>0.48494999999999999</v>
      </c>
      <c r="M87" s="3" t="s">
        <v>63</v>
      </c>
      <c r="N87" s="3"/>
      <c r="O87" s="3"/>
    </row>
    <row r="88" spans="1:15" x14ac:dyDescent="0.25">
      <c r="A88" s="3" t="s">
        <v>134</v>
      </c>
      <c r="B88" s="3" t="s">
        <v>274</v>
      </c>
      <c r="C88" s="3">
        <v>5.1403800000000004</v>
      </c>
      <c r="D88" s="3">
        <v>7.7141400000000004</v>
      </c>
      <c r="E88" s="3">
        <v>10.65108</v>
      </c>
      <c r="F88" s="3">
        <v>11.255369999999999</v>
      </c>
      <c r="G88" s="3">
        <v>11.43547</v>
      </c>
      <c r="H88" s="3">
        <v>11.036960000000001</v>
      </c>
      <c r="I88" s="3">
        <v>10.015420000000001</v>
      </c>
      <c r="J88" s="3">
        <v>8.4342500000000005</v>
      </c>
      <c r="K88" s="3">
        <v>6.7870900000000001</v>
      </c>
      <c r="L88" s="3" t="s">
        <v>63</v>
      </c>
      <c r="M88" s="3" t="s">
        <v>63</v>
      </c>
      <c r="N88" s="3"/>
      <c r="O88" s="3"/>
    </row>
    <row r="89" spans="1:15" x14ac:dyDescent="0.25">
      <c r="A89" s="3" t="s">
        <v>134</v>
      </c>
      <c r="B89" s="3" t="s">
        <v>139</v>
      </c>
      <c r="C89" s="3" t="s">
        <v>63</v>
      </c>
      <c r="D89" s="3">
        <v>3.9323800000000002</v>
      </c>
      <c r="E89" s="3" t="s">
        <v>63</v>
      </c>
      <c r="F89" s="3" t="s">
        <v>63</v>
      </c>
      <c r="G89" s="3" t="s">
        <v>63</v>
      </c>
      <c r="H89" s="3" t="s">
        <v>63</v>
      </c>
      <c r="I89" s="3" t="s">
        <v>63</v>
      </c>
      <c r="J89" s="3" t="s">
        <v>63</v>
      </c>
      <c r="K89" s="3" t="s">
        <v>63</v>
      </c>
      <c r="L89" s="3" t="s">
        <v>63</v>
      </c>
      <c r="M89" s="3" t="s">
        <v>63</v>
      </c>
      <c r="N89" s="3"/>
      <c r="O89" s="3"/>
    </row>
    <row r="90" spans="1:15" x14ac:dyDescent="0.25">
      <c r="A90" s="3" t="s">
        <v>134</v>
      </c>
      <c r="B90" s="3" t="s">
        <v>289</v>
      </c>
      <c r="C90" s="3" t="s">
        <v>63</v>
      </c>
      <c r="D90" s="3">
        <v>5.6250000000000001E-2</v>
      </c>
      <c r="E90" s="3">
        <v>5.5973800000000002</v>
      </c>
      <c r="F90" s="3">
        <v>3.4083399999999999</v>
      </c>
      <c r="G90" s="3">
        <v>0.68339000000000005</v>
      </c>
      <c r="H90" s="3" t="s">
        <v>63</v>
      </c>
      <c r="I90" s="3" t="s">
        <v>63</v>
      </c>
      <c r="J90" s="3" t="s">
        <v>63</v>
      </c>
      <c r="K90" s="3">
        <v>1.9464699999999999</v>
      </c>
      <c r="L90" s="3" t="s">
        <v>63</v>
      </c>
      <c r="M90" s="3" t="s">
        <v>63</v>
      </c>
      <c r="N90" s="3"/>
      <c r="O90" s="3"/>
    </row>
    <row r="91" spans="1:15" x14ac:dyDescent="0.25">
      <c r="A91" s="3" t="s">
        <v>134</v>
      </c>
      <c r="B91" s="3" t="s">
        <v>290</v>
      </c>
      <c r="C91" s="3" t="s">
        <v>63</v>
      </c>
      <c r="D91" s="3">
        <v>11.32785</v>
      </c>
      <c r="E91" s="3">
        <v>11.36415</v>
      </c>
      <c r="F91" s="3">
        <v>13.25061</v>
      </c>
      <c r="G91" s="3" t="s">
        <v>63</v>
      </c>
      <c r="H91" s="3" t="s">
        <v>63</v>
      </c>
      <c r="I91" s="3" t="s">
        <v>63</v>
      </c>
      <c r="J91" s="3" t="s">
        <v>63</v>
      </c>
      <c r="K91" s="3">
        <v>10.41582</v>
      </c>
      <c r="L91" s="3" t="s">
        <v>63</v>
      </c>
      <c r="M91" s="3" t="s">
        <v>63</v>
      </c>
      <c r="N91" s="3"/>
      <c r="O91" s="3"/>
    </row>
    <row r="92" spans="1:15" x14ac:dyDescent="0.25">
      <c r="A92" s="3" t="s">
        <v>134</v>
      </c>
      <c r="B92" s="3" t="s">
        <v>140</v>
      </c>
      <c r="C92" s="3">
        <v>2.8306</v>
      </c>
      <c r="D92" s="3">
        <v>3.3633099999999998</v>
      </c>
      <c r="E92" s="3">
        <v>3.508</v>
      </c>
      <c r="F92" s="3">
        <v>3.94693</v>
      </c>
      <c r="G92" s="3">
        <v>3.8999000000000001</v>
      </c>
      <c r="H92" s="3">
        <v>3.7060599999999999</v>
      </c>
      <c r="I92" s="3">
        <v>3.0631499999999998</v>
      </c>
      <c r="J92" s="3">
        <v>2.2699199999999999</v>
      </c>
      <c r="K92" s="3">
        <v>1.2838700000000001</v>
      </c>
      <c r="L92" s="3" t="s">
        <v>63</v>
      </c>
      <c r="M92" s="3" t="s">
        <v>63</v>
      </c>
      <c r="N92" s="3"/>
      <c r="O92" s="3"/>
    </row>
    <row r="93" spans="1:15" x14ac:dyDescent="0.25">
      <c r="A93" s="3" t="s">
        <v>134</v>
      </c>
      <c r="B93" s="3" t="s">
        <v>141</v>
      </c>
      <c r="C93" s="3">
        <v>2.1861600000000001</v>
      </c>
      <c r="D93" s="3">
        <v>2.6838899999999999</v>
      </c>
      <c r="E93" s="3">
        <v>4.7561499999999999</v>
      </c>
      <c r="F93" s="3" t="s">
        <v>63</v>
      </c>
      <c r="G93" s="3" t="s">
        <v>63</v>
      </c>
      <c r="H93" s="3">
        <v>3.61876</v>
      </c>
      <c r="I93" s="3">
        <v>4.57531</v>
      </c>
      <c r="J93" s="3">
        <v>2.6540400000000002</v>
      </c>
      <c r="K93" s="3">
        <v>2.2829799999999998</v>
      </c>
      <c r="L93" s="3" t="s">
        <v>63</v>
      </c>
      <c r="M93" s="3" t="s">
        <v>63</v>
      </c>
      <c r="N93" s="3"/>
      <c r="O93" s="3"/>
    </row>
    <row r="94" spans="1:15" x14ac:dyDescent="0.25">
      <c r="A94" s="3" t="s">
        <v>134</v>
      </c>
      <c r="B94" s="3" t="s">
        <v>142</v>
      </c>
      <c r="C94" s="3" t="s">
        <v>63</v>
      </c>
      <c r="D94" s="3">
        <v>3.8030000000000001E-2</v>
      </c>
      <c r="E94" s="3">
        <v>5.7079999999999999E-2</v>
      </c>
      <c r="F94" s="3">
        <v>0.48615999999999998</v>
      </c>
      <c r="G94" s="3">
        <v>2.3433899999999999</v>
      </c>
      <c r="H94" s="3">
        <v>1.88182</v>
      </c>
      <c r="I94" s="3">
        <v>1.45387</v>
      </c>
      <c r="J94" s="3">
        <v>3.24837</v>
      </c>
      <c r="K94" s="3">
        <v>0.11923</v>
      </c>
      <c r="L94" s="3">
        <v>0.12978999999999999</v>
      </c>
      <c r="M94" s="3" t="s">
        <v>63</v>
      </c>
      <c r="N94" s="3"/>
      <c r="O94" s="3"/>
    </row>
    <row r="95" spans="1:15" x14ac:dyDescent="0.25">
      <c r="A95" s="3" t="s">
        <v>134</v>
      </c>
      <c r="B95" s="3" t="s">
        <v>236</v>
      </c>
      <c r="C95" s="3">
        <v>0.8337</v>
      </c>
      <c r="D95" s="3">
        <v>1.25685</v>
      </c>
      <c r="E95" s="3">
        <v>2.0037500000000001</v>
      </c>
      <c r="F95" s="3">
        <v>2.0158399999999999</v>
      </c>
      <c r="G95" s="3">
        <v>4.9298900000000003</v>
      </c>
      <c r="H95" s="3">
        <v>5.9158900000000001</v>
      </c>
      <c r="I95" s="3">
        <v>5.4662600000000001</v>
      </c>
      <c r="J95" s="3">
        <v>4.3147099999999998</v>
      </c>
      <c r="K95" s="3">
        <v>2.1555800000000001</v>
      </c>
      <c r="L95" s="3">
        <v>0.78161000000000003</v>
      </c>
      <c r="M95" s="3" t="s">
        <v>63</v>
      </c>
      <c r="N95" s="3"/>
      <c r="O95" s="3"/>
    </row>
    <row r="96" spans="1:15" x14ac:dyDescent="0.25">
      <c r="A96" s="3" t="s">
        <v>134</v>
      </c>
      <c r="B96" s="3" t="s">
        <v>143</v>
      </c>
      <c r="C96" s="3" t="s">
        <v>63</v>
      </c>
      <c r="D96" s="3">
        <v>1.17336</v>
      </c>
      <c r="E96" s="3" t="s">
        <v>63</v>
      </c>
      <c r="F96" s="3" t="s">
        <v>63</v>
      </c>
      <c r="G96" s="3" t="s">
        <v>63</v>
      </c>
      <c r="H96" s="3" t="s">
        <v>63</v>
      </c>
      <c r="I96" s="3">
        <v>0.95625000000000004</v>
      </c>
      <c r="J96" s="3" t="s">
        <v>63</v>
      </c>
      <c r="K96" s="3" t="s">
        <v>63</v>
      </c>
      <c r="L96" s="3">
        <v>3.7248800000000002</v>
      </c>
      <c r="M96" s="3" t="s">
        <v>63</v>
      </c>
      <c r="N96" s="3"/>
      <c r="O96" s="3"/>
    </row>
    <row r="97" spans="1:15" x14ac:dyDescent="0.25">
      <c r="A97" s="3" t="s">
        <v>134</v>
      </c>
      <c r="B97" s="3" t="s">
        <v>237</v>
      </c>
      <c r="C97" s="3">
        <v>4.5536599999999998</v>
      </c>
      <c r="D97" s="3">
        <v>4.7005600000000003</v>
      </c>
      <c r="E97" s="3">
        <v>5.9293300000000002</v>
      </c>
      <c r="F97" s="3">
        <v>6.17265</v>
      </c>
      <c r="G97" s="3">
        <v>7.9554200000000002</v>
      </c>
      <c r="H97" s="3">
        <v>4.4650699999999999</v>
      </c>
      <c r="I97" s="3">
        <v>4.5793299999999997</v>
      </c>
      <c r="J97" s="3">
        <v>5.3131700000000004</v>
      </c>
      <c r="K97" s="3">
        <v>5.6731400000000001</v>
      </c>
      <c r="L97" s="3">
        <v>3.9535900000000002</v>
      </c>
      <c r="M97" s="3" t="s">
        <v>63</v>
      </c>
      <c r="N97" s="3"/>
      <c r="O97" s="3"/>
    </row>
    <row r="98" spans="1:15" x14ac:dyDescent="0.25">
      <c r="A98" s="3" t="s">
        <v>134</v>
      </c>
      <c r="B98" s="3" t="s">
        <v>144</v>
      </c>
      <c r="C98" s="3">
        <v>0.76222000000000001</v>
      </c>
      <c r="D98" s="3">
        <v>0.87004999999999999</v>
      </c>
      <c r="E98" s="3">
        <v>1.1833400000000001</v>
      </c>
      <c r="F98" s="3">
        <v>1.05741</v>
      </c>
      <c r="G98" s="3">
        <v>1.0439000000000001</v>
      </c>
      <c r="H98" s="3">
        <v>0.98589000000000004</v>
      </c>
      <c r="I98" s="3">
        <v>1.0711599999999999</v>
      </c>
      <c r="J98" s="3">
        <v>1.1385400000000001</v>
      </c>
      <c r="K98" s="3">
        <v>1.3120700000000001</v>
      </c>
      <c r="L98" s="3" t="s">
        <v>63</v>
      </c>
      <c r="M98" s="3" t="s">
        <v>63</v>
      </c>
      <c r="N98" s="3"/>
      <c r="O98" s="3"/>
    </row>
    <row r="99" spans="1:15" x14ac:dyDescent="0.25">
      <c r="A99" s="3" t="s">
        <v>134</v>
      </c>
      <c r="B99" s="3" t="s">
        <v>145</v>
      </c>
      <c r="C99" s="3" t="s">
        <v>63</v>
      </c>
      <c r="D99" s="3" t="s">
        <v>63</v>
      </c>
      <c r="E99" s="3" t="s">
        <v>63</v>
      </c>
      <c r="F99" s="3" t="s">
        <v>63</v>
      </c>
      <c r="G99" s="3">
        <v>6.8412100000000002</v>
      </c>
      <c r="H99" s="3">
        <v>8.9746500000000005</v>
      </c>
      <c r="I99" s="3">
        <v>10.42136</v>
      </c>
      <c r="J99" s="3">
        <v>14.56686</v>
      </c>
      <c r="K99" s="3">
        <v>13.699669999999999</v>
      </c>
      <c r="L99" s="3" t="s">
        <v>63</v>
      </c>
      <c r="M99" s="3" t="s">
        <v>63</v>
      </c>
      <c r="N99" s="3"/>
      <c r="O99" s="3"/>
    </row>
    <row r="100" spans="1:15" x14ac:dyDescent="0.25">
      <c r="A100" s="3" t="s">
        <v>134</v>
      </c>
      <c r="B100" s="3" t="s">
        <v>146</v>
      </c>
      <c r="C100" s="3" t="s">
        <v>63</v>
      </c>
      <c r="D100" s="3" t="s">
        <v>63</v>
      </c>
      <c r="E100" s="3" t="s">
        <v>63</v>
      </c>
      <c r="F100" s="3" t="s">
        <v>63</v>
      </c>
      <c r="G100" s="3" t="s">
        <v>63</v>
      </c>
      <c r="H100" s="3" t="s">
        <v>63</v>
      </c>
      <c r="I100" s="3" t="s">
        <v>63</v>
      </c>
      <c r="J100" s="3" t="s">
        <v>63</v>
      </c>
      <c r="K100" s="3">
        <v>0.76441999999999999</v>
      </c>
      <c r="L100" s="3" t="s">
        <v>63</v>
      </c>
      <c r="M100" s="3" t="s">
        <v>63</v>
      </c>
      <c r="N100" s="3"/>
      <c r="O100" s="3"/>
    </row>
    <row r="101" spans="1:15" x14ac:dyDescent="0.25">
      <c r="A101" s="3" t="s">
        <v>134</v>
      </c>
      <c r="B101" s="3" t="s">
        <v>147</v>
      </c>
      <c r="C101" s="3" t="s">
        <v>63</v>
      </c>
      <c r="D101" s="3">
        <v>4.50162</v>
      </c>
      <c r="E101" s="3">
        <v>7.4978400000000001</v>
      </c>
      <c r="F101" s="3">
        <v>9.8235299999999999</v>
      </c>
      <c r="G101" s="3">
        <v>11.736940000000001</v>
      </c>
      <c r="H101" s="3">
        <v>12.04114</v>
      </c>
      <c r="I101" s="3">
        <v>12.70308</v>
      </c>
      <c r="J101" s="3">
        <v>11.69229</v>
      </c>
      <c r="K101" s="3">
        <v>10.62872</v>
      </c>
      <c r="L101" s="3">
        <v>10.7173</v>
      </c>
      <c r="M101" s="3" t="s">
        <v>63</v>
      </c>
      <c r="N101" s="3"/>
      <c r="O101" s="3"/>
    </row>
    <row r="102" spans="1:15" x14ac:dyDescent="0.25">
      <c r="A102" s="3" t="s">
        <v>134</v>
      </c>
      <c r="B102" s="3" t="s">
        <v>148</v>
      </c>
      <c r="C102" s="3">
        <v>3.6608100000000001</v>
      </c>
      <c r="D102" s="3">
        <v>1.8063499999999999</v>
      </c>
      <c r="E102" s="3">
        <v>1.79294</v>
      </c>
      <c r="F102" s="3" t="s">
        <v>63</v>
      </c>
      <c r="G102" s="3" t="s">
        <v>63</v>
      </c>
      <c r="H102" s="3" t="s">
        <v>63</v>
      </c>
      <c r="I102" s="3" t="s">
        <v>63</v>
      </c>
      <c r="J102" s="3" t="s">
        <v>63</v>
      </c>
      <c r="K102" s="3" t="s">
        <v>63</v>
      </c>
      <c r="L102" s="3" t="s">
        <v>63</v>
      </c>
      <c r="M102" s="3" t="s">
        <v>63</v>
      </c>
      <c r="N102" s="3"/>
      <c r="O102" s="3"/>
    </row>
    <row r="103" spans="1:15" x14ac:dyDescent="0.25">
      <c r="A103" s="3" t="s">
        <v>134</v>
      </c>
      <c r="B103" s="3" t="s">
        <v>150</v>
      </c>
      <c r="C103" s="3">
        <v>12.52876</v>
      </c>
      <c r="D103" s="3">
        <v>12.308809999999999</v>
      </c>
      <c r="E103" s="3">
        <v>15.606730000000001</v>
      </c>
      <c r="F103" s="3">
        <v>18.574639999999999</v>
      </c>
      <c r="G103" s="3">
        <v>19.331569999999999</v>
      </c>
      <c r="H103" s="3">
        <v>20.096080000000001</v>
      </c>
      <c r="I103" s="3">
        <v>18.833829999999999</v>
      </c>
      <c r="J103" s="3">
        <v>17.461390000000002</v>
      </c>
      <c r="K103" s="3" t="s">
        <v>63</v>
      </c>
      <c r="L103" s="3">
        <v>12.547079999999999</v>
      </c>
      <c r="M103" s="3" t="s">
        <v>63</v>
      </c>
      <c r="N103" s="3"/>
      <c r="O103" s="3"/>
    </row>
    <row r="104" spans="1:15" x14ac:dyDescent="0.25">
      <c r="A104" s="3" t="s">
        <v>134</v>
      </c>
      <c r="B104" s="3" t="s">
        <v>151</v>
      </c>
      <c r="C104" s="3" t="s">
        <v>63</v>
      </c>
      <c r="D104" s="3" t="s">
        <v>63</v>
      </c>
      <c r="E104" s="3" t="s">
        <v>63</v>
      </c>
      <c r="F104" s="3" t="s">
        <v>63</v>
      </c>
      <c r="G104" s="3" t="s">
        <v>63</v>
      </c>
      <c r="H104" s="3">
        <v>11.843349999999999</v>
      </c>
      <c r="I104" s="3">
        <v>13.30002</v>
      </c>
      <c r="J104" s="3">
        <v>13.82499</v>
      </c>
      <c r="K104" s="3">
        <v>15.649089999999999</v>
      </c>
      <c r="L104" s="3">
        <v>17.155660000000001</v>
      </c>
      <c r="M104" s="3" t="s">
        <v>63</v>
      </c>
      <c r="N104" s="3"/>
      <c r="O104" s="3"/>
    </row>
    <row r="105" spans="1:15" x14ac:dyDescent="0.25">
      <c r="A105" s="3" t="s">
        <v>134</v>
      </c>
      <c r="B105" s="3" t="s">
        <v>152</v>
      </c>
      <c r="C105" s="3">
        <v>0.13921</v>
      </c>
      <c r="D105" s="3">
        <v>0.26296999999999998</v>
      </c>
      <c r="E105" s="3">
        <v>0.33019999999999999</v>
      </c>
      <c r="F105" s="3">
        <v>0.4037</v>
      </c>
      <c r="G105" s="3">
        <v>0.49922</v>
      </c>
      <c r="H105" s="3">
        <v>0.57450000000000001</v>
      </c>
      <c r="I105" s="3">
        <v>0.65454999999999997</v>
      </c>
      <c r="J105" s="3">
        <v>0.72875999999999996</v>
      </c>
      <c r="K105" s="3">
        <v>0.69945999999999997</v>
      </c>
      <c r="L105" s="3" t="s">
        <v>63</v>
      </c>
      <c r="M105" s="3" t="s">
        <v>63</v>
      </c>
      <c r="N105" s="3"/>
      <c r="O105" s="3"/>
    </row>
    <row r="106" spans="1:15" x14ac:dyDescent="0.25">
      <c r="A106" s="3" t="s">
        <v>134</v>
      </c>
      <c r="B106" s="3" t="s">
        <v>291</v>
      </c>
      <c r="C106" s="3" t="s">
        <v>63</v>
      </c>
      <c r="D106" s="3" t="s">
        <v>63</v>
      </c>
      <c r="E106" s="3" t="s">
        <v>63</v>
      </c>
      <c r="F106" s="3" t="s">
        <v>63</v>
      </c>
      <c r="G106" s="3">
        <v>14.838710000000001</v>
      </c>
      <c r="H106" s="3" t="s">
        <v>63</v>
      </c>
      <c r="I106" s="3">
        <v>2.7417400000000001</v>
      </c>
      <c r="J106" s="3" t="s">
        <v>63</v>
      </c>
      <c r="K106" s="3" t="s">
        <v>63</v>
      </c>
      <c r="L106" s="3" t="s">
        <v>63</v>
      </c>
      <c r="M106" s="3" t="s">
        <v>63</v>
      </c>
      <c r="N106" s="3"/>
      <c r="O106" s="3"/>
    </row>
    <row r="107" spans="1:15" x14ac:dyDescent="0.25">
      <c r="A107" s="3" t="s">
        <v>134</v>
      </c>
      <c r="B107" s="3" t="s">
        <v>153</v>
      </c>
      <c r="C107" s="3">
        <v>3.6802899999999998</v>
      </c>
      <c r="D107" s="3" t="s">
        <v>63</v>
      </c>
      <c r="E107" s="3" t="s">
        <v>63</v>
      </c>
      <c r="F107" s="3" t="s">
        <v>63</v>
      </c>
      <c r="G107" s="3" t="s">
        <v>63</v>
      </c>
      <c r="H107" s="3" t="s">
        <v>63</v>
      </c>
      <c r="I107" s="3" t="s">
        <v>63</v>
      </c>
      <c r="J107" s="3" t="s">
        <v>63</v>
      </c>
      <c r="K107" s="3" t="s">
        <v>63</v>
      </c>
      <c r="L107" s="3" t="s">
        <v>63</v>
      </c>
      <c r="M107" s="3" t="s">
        <v>63</v>
      </c>
      <c r="N107" s="3"/>
      <c r="O107" s="3"/>
    </row>
    <row r="108" spans="1:15" x14ac:dyDescent="0.25">
      <c r="A108" s="3" t="s">
        <v>134</v>
      </c>
      <c r="B108" s="3" t="s">
        <v>154</v>
      </c>
      <c r="C108" s="3">
        <v>3.2421500000000001</v>
      </c>
      <c r="D108" s="3">
        <v>4.0971700000000002</v>
      </c>
      <c r="E108" s="3">
        <v>4.7609000000000004</v>
      </c>
      <c r="F108" s="3">
        <v>6.3978700000000002</v>
      </c>
      <c r="G108" s="3">
        <v>8.6834699999999998</v>
      </c>
      <c r="H108" s="3">
        <v>10.210419999999999</v>
      </c>
      <c r="I108" s="3" t="s">
        <v>63</v>
      </c>
      <c r="J108" s="3">
        <v>13.218260000000001</v>
      </c>
      <c r="K108" s="3" t="s">
        <v>63</v>
      </c>
      <c r="L108" s="3" t="s">
        <v>63</v>
      </c>
      <c r="M108" s="3" t="s">
        <v>63</v>
      </c>
      <c r="N108" s="3"/>
      <c r="O108" s="3"/>
    </row>
    <row r="109" spans="1:15" x14ac:dyDescent="0.25">
      <c r="A109" s="3" t="s">
        <v>134</v>
      </c>
      <c r="B109" s="3" t="s">
        <v>155</v>
      </c>
      <c r="C109" s="3">
        <v>9.9635499999999997</v>
      </c>
      <c r="D109" s="3">
        <v>10.1591</v>
      </c>
      <c r="E109" s="3">
        <v>10.722619999999999</v>
      </c>
      <c r="F109" s="3" t="s">
        <v>63</v>
      </c>
      <c r="G109" s="3" t="s">
        <v>63</v>
      </c>
      <c r="H109" s="3" t="s">
        <v>63</v>
      </c>
      <c r="I109" s="3" t="s">
        <v>63</v>
      </c>
      <c r="J109" s="3" t="s">
        <v>63</v>
      </c>
      <c r="K109" s="3" t="s">
        <v>63</v>
      </c>
      <c r="L109" s="3" t="s">
        <v>63</v>
      </c>
      <c r="M109" s="3" t="s">
        <v>63</v>
      </c>
      <c r="N109" s="3"/>
      <c r="O109" s="3"/>
    </row>
    <row r="110" spans="1:15" x14ac:dyDescent="0.25">
      <c r="A110" s="3" t="s">
        <v>134</v>
      </c>
      <c r="B110" s="3" t="s">
        <v>156</v>
      </c>
      <c r="C110" s="3">
        <v>0.51027999999999996</v>
      </c>
      <c r="D110" s="3">
        <v>0.62268000000000001</v>
      </c>
      <c r="E110" s="3" t="s">
        <v>63</v>
      </c>
      <c r="F110" s="3" t="s">
        <v>63</v>
      </c>
      <c r="G110" s="3" t="s">
        <v>63</v>
      </c>
      <c r="H110" s="3" t="s">
        <v>63</v>
      </c>
      <c r="I110" s="3">
        <v>0.31672</v>
      </c>
      <c r="J110" s="3">
        <v>0.98829999999999996</v>
      </c>
      <c r="K110" s="3">
        <v>1.4164099999999999</v>
      </c>
      <c r="L110" s="3" t="s">
        <v>63</v>
      </c>
      <c r="M110" s="3" t="s">
        <v>63</v>
      </c>
      <c r="N110" s="3"/>
      <c r="O110" s="3"/>
    </row>
    <row r="111" spans="1:15" x14ac:dyDescent="0.25">
      <c r="A111" s="3" t="s">
        <v>134</v>
      </c>
      <c r="B111" s="3" t="s">
        <v>263</v>
      </c>
      <c r="C111" s="3">
        <v>9.9680900000000001</v>
      </c>
      <c r="D111" s="3">
        <v>13.299250000000001</v>
      </c>
      <c r="E111" s="3">
        <v>12.340719999999999</v>
      </c>
      <c r="F111" s="3">
        <v>13.15559</v>
      </c>
      <c r="G111" s="3">
        <v>14.2094</v>
      </c>
      <c r="H111" s="3">
        <v>16.125599999999999</v>
      </c>
      <c r="I111" s="3">
        <v>21.028490000000001</v>
      </c>
      <c r="J111" s="3" t="s">
        <v>63</v>
      </c>
      <c r="K111" s="3">
        <v>22.053319999999999</v>
      </c>
      <c r="L111" s="3" t="s">
        <v>63</v>
      </c>
      <c r="M111" s="3" t="s">
        <v>63</v>
      </c>
      <c r="N111" s="3"/>
      <c r="O111" s="3"/>
    </row>
    <row r="112" spans="1:15" x14ac:dyDescent="0.25">
      <c r="A112" s="3" t="s">
        <v>134</v>
      </c>
      <c r="B112" s="3" t="s">
        <v>157</v>
      </c>
      <c r="C112" s="3">
        <v>2.3985699999999999</v>
      </c>
      <c r="D112" s="3" t="s">
        <v>63</v>
      </c>
      <c r="E112" s="3">
        <v>0.32001000000000002</v>
      </c>
      <c r="F112" s="3">
        <v>0.24868000000000001</v>
      </c>
      <c r="G112" s="3">
        <v>8.1689999999999999E-2</v>
      </c>
      <c r="H112" s="3" t="s">
        <v>63</v>
      </c>
      <c r="I112" s="3">
        <v>1.0810999999999999</v>
      </c>
      <c r="J112" s="3" t="s">
        <v>63</v>
      </c>
      <c r="K112" s="3" t="s">
        <v>63</v>
      </c>
      <c r="L112" s="3" t="s">
        <v>63</v>
      </c>
      <c r="M112" s="3" t="s">
        <v>63</v>
      </c>
      <c r="N112" s="3"/>
      <c r="O112" s="3"/>
    </row>
    <row r="113" spans="1:15" x14ac:dyDescent="0.25">
      <c r="A113" s="3" t="s">
        <v>134</v>
      </c>
      <c r="B113" s="3" t="s">
        <v>158</v>
      </c>
      <c r="C113" s="3" t="s">
        <v>63</v>
      </c>
      <c r="D113" s="3" t="s">
        <v>63</v>
      </c>
      <c r="E113" s="3" t="s">
        <v>63</v>
      </c>
      <c r="F113" s="3" t="s">
        <v>63</v>
      </c>
      <c r="G113" s="3" t="s">
        <v>63</v>
      </c>
      <c r="H113" s="3">
        <v>1.41452</v>
      </c>
      <c r="I113" s="3">
        <v>1.3571299999999999</v>
      </c>
      <c r="J113" s="3">
        <v>1.4486300000000001</v>
      </c>
      <c r="K113" s="3">
        <v>1.43485</v>
      </c>
      <c r="L113" s="3">
        <v>1.6949799999999999</v>
      </c>
      <c r="M113" s="3" t="s">
        <v>63</v>
      </c>
      <c r="N113" s="3"/>
      <c r="O113" s="3"/>
    </row>
    <row r="114" spans="1:15" x14ac:dyDescent="0.25">
      <c r="A114" s="3" t="s">
        <v>134</v>
      </c>
      <c r="B114" s="3" t="s">
        <v>159</v>
      </c>
      <c r="C114" s="3">
        <v>0.53539000000000003</v>
      </c>
      <c r="D114" s="3">
        <v>0.76653000000000004</v>
      </c>
      <c r="E114" s="3">
        <v>0.31096000000000001</v>
      </c>
      <c r="F114" s="3">
        <v>0.17571000000000001</v>
      </c>
      <c r="G114" s="3" t="s">
        <v>63</v>
      </c>
      <c r="H114" s="3">
        <v>0.92903000000000002</v>
      </c>
      <c r="I114" s="3">
        <v>0.78127999999999997</v>
      </c>
      <c r="J114" s="3">
        <v>0.49096000000000001</v>
      </c>
      <c r="K114" s="3" t="s">
        <v>63</v>
      </c>
      <c r="L114" s="3" t="s">
        <v>63</v>
      </c>
      <c r="M114" s="3" t="s">
        <v>63</v>
      </c>
      <c r="N114" s="3"/>
      <c r="O114" s="3"/>
    </row>
    <row r="115" spans="1:15" x14ac:dyDescent="0.25">
      <c r="A115" s="3" t="s">
        <v>134</v>
      </c>
      <c r="B115" s="3" t="s">
        <v>238</v>
      </c>
      <c r="C115" s="3">
        <v>10.062340000000001</v>
      </c>
      <c r="D115" s="3">
        <v>11.918189999999999</v>
      </c>
      <c r="E115" s="3">
        <v>11.43885</v>
      </c>
      <c r="F115" s="3">
        <v>11.883649999999999</v>
      </c>
      <c r="G115" s="3">
        <v>12.32315</v>
      </c>
      <c r="H115" s="3">
        <v>10.61894</v>
      </c>
      <c r="I115" s="3">
        <v>9.4336599999999997</v>
      </c>
      <c r="J115" s="3">
        <v>13.82372</v>
      </c>
      <c r="K115" s="3">
        <v>13.829980000000001</v>
      </c>
      <c r="L115" s="3">
        <v>12.30325</v>
      </c>
      <c r="M115" s="3" t="s">
        <v>63</v>
      </c>
      <c r="N115" s="3"/>
      <c r="O115" s="3"/>
    </row>
    <row r="116" spans="1:15" x14ac:dyDescent="0.25">
      <c r="A116" s="3" t="s">
        <v>134</v>
      </c>
      <c r="B116" s="3" t="s">
        <v>239</v>
      </c>
      <c r="C116" s="3">
        <v>1.22018</v>
      </c>
      <c r="D116" s="3" t="s">
        <v>63</v>
      </c>
      <c r="E116" s="3" t="s">
        <v>63</v>
      </c>
      <c r="F116" s="3" t="s">
        <v>63</v>
      </c>
      <c r="G116" s="3" t="s">
        <v>63</v>
      </c>
      <c r="H116" s="3" t="s">
        <v>63</v>
      </c>
      <c r="I116" s="3" t="s">
        <v>63</v>
      </c>
      <c r="J116" s="3" t="s">
        <v>63</v>
      </c>
      <c r="K116" s="3" t="s">
        <v>63</v>
      </c>
      <c r="L116" s="3" t="s">
        <v>63</v>
      </c>
      <c r="M116" s="3" t="s">
        <v>63</v>
      </c>
      <c r="N116" s="3"/>
      <c r="O116" s="3"/>
    </row>
    <row r="117" spans="1:15" x14ac:dyDescent="0.25">
      <c r="A117" s="3" t="s">
        <v>134</v>
      </c>
      <c r="B117" s="3" t="s">
        <v>160</v>
      </c>
      <c r="C117" s="3" t="s">
        <v>63</v>
      </c>
      <c r="D117" s="3" t="s">
        <v>63</v>
      </c>
      <c r="E117" s="3" t="s">
        <v>63</v>
      </c>
      <c r="F117" s="3" t="s">
        <v>63</v>
      </c>
      <c r="G117" s="3">
        <v>33.623840000000001</v>
      </c>
      <c r="H117" s="3">
        <v>27.843360000000001</v>
      </c>
      <c r="I117" s="3" t="s">
        <v>63</v>
      </c>
      <c r="J117" s="3" t="s">
        <v>63</v>
      </c>
      <c r="K117" s="3" t="s">
        <v>63</v>
      </c>
      <c r="L117" s="3" t="s">
        <v>63</v>
      </c>
      <c r="M117" s="3" t="s">
        <v>63</v>
      </c>
      <c r="N117" s="3"/>
      <c r="O117" s="3"/>
    </row>
    <row r="118" spans="1:15" x14ac:dyDescent="0.25">
      <c r="A118" s="3" t="s">
        <v>134</v>
      </c>
      <c r="B118" s="3" t="s">
        <v>161</v>
      </c>
      <c r="C118" s="3">
        <v>0.1552</v>
      </c>
      <c r="D118" s="3">
        <v>0.19527</v>
      </c>
      <c r="E118" s="3">
        <v>0.22814999999999999</v>
      </c>
      <c r="F118" s="3">
        <v>8.3809999999999996E-2</v>
      </c>
      <c r="G118" s="3">
        <v>2.9720800000000001</v>
      </c>
      <c r="H118" s="3">
        <v>1.448E-2</v>
      </c>
      <c r="I118" s="3">
        <v>1.3999999999999999E-4</v>
      </c>
      <c r="J118" s="3">
        <v>0.30548999999999998</v>
      </c>
      <c r="K118" s="3">
        <v>0.13569000000000001</v>
      </c>
      <c r="L118" s="3" t="s">
        <v>63</v>
      </c>
      <c r="M118" s="3" t="s">
        <v>63</v>
      </c>
      <c r="N118" s="3"/>
      <c r="O118" s="3"/>
    </row>
    <row r="119" spans="1:15" x14ac:dyDescent="0.25">
      <c r="A119" s="3" t="s">
        <v>134</v>
      </c>
      <c r="B119" s="3" t="s">
        <v>275</v>
      </c>
      <c r="C119" s="3">
        <v>3.4842599999999999</v>
      </c>
      <c r="D119" s="3">
        <v>3.5729000000000002</v>
      </c>
      <c r="E119" s="3">
        <v>3.8931399999999998</v>
      </c>
      <c r="F119" s="3">
        <v>4.7563199999999997</v>
      </c>
      <c r="G119" s="3">
        <v>5.6798000000000002</v>
      </c>
      <c r="H119" s="3">
        <v>6.0444000000000004</v>
      </c>
      <c r="I119" s="3">
        <v>8.1436200000000003</v>
      </c>
      <c r="J119" s="3">
        <v>9.6104099999999999</v>
      </c>
      <c r="K119" s="3" t="s">
        <v>63</v>
      </c>
      <c r="L119" s="3" t="s">
        <v>63</v>
      </c>
      <c r="M119" s="3" t="s">
        <v>63</v>
      </c>
      <c r="N119" s="3"/>
      <c r="O119" s="3"/>
    </row>
    <row r="120" spans="1:15" x14ac:dyDescent="0.25">
      <c r="A120" s="3" t="s">
        <v>162</v>
      </c>
      <c r="B120" s="3" t="s">
        <v>259</v>
      </c>
      <c r="C120" s="3">
        <v>1.0793200000000001</v>
      </c>
      <c r="D120" s="3">
        <v>0.91278999999999999</v>
      </c>
      <c r="E120" s="3">
        <v>0.85004999999999997</v>
      </c>
      <c r="F120" s="3" t="s">
        <v>63</v>
      </c>
      <c r="G120" s="3" t="s">
        <v>63</v>
      </c>
      <c r="H120" s="3">
        <v>0.68411999999999995</v>
      </c>
      <c r="I120" s="3">
        <v>0.72480999999999995</v>
      </c>
      <c r="J120" s="3">
        <v>0.51463000000000003</v>
      </c>
      <c r="K120" s="3">
        <v>0.35249999999999998</v>
      </c>
      <c r="L120" s="3">
        <v>0.39044000000000001</v>
      </c>
      <c r="M120" s="3" t="s">
        <v>63</v>
      </c>
      <c r="N120" s="3"/>
      <c r="O120" s="3"/>
    </row>
    <row r="121" spans="1:15" x14ac:dyDescent="0.25">
      <c r="A121" s="3" t="s">
        <v>162</v>
      </c>
      <c r="B121" s="3" t="s">
        <v>163</v>
      </c>
      <c r="C121" s="3" t="s">
        <v>63</v>
      </c>
      <c r="D121" s="3">
        <v>4.8461400000000001</v>
      </c>
      <c r="E121" s="3">
        <v>3.5882399999999999</v>
      </c>
      <c r="F121" s="3">
        <v>3.4119000000000002</v>
      </c>
      <c r="G121" s="3">
        <v>5.8731200000000001</v>
      </c>
      <c r="H121" s="3">
        <v>6.9674199999999997</v>
      </c>
      <c r="I121" s="3">
        <v>7.5025599999999999</v>
      </c>
      <c r="J121" s="3">
        <v>7.6857899999999999</v>
      </c>
      <c r="K121" s="3">
        <v>6.9052199999999999</v>
      </c>
      <c r="L121" s="3">
        <v>8.8794199999999996</v>
      </c>
      <c r="M121" s="3" t="s">
        <v>63</v>
      </c>
      <c r="N121" s="3"/>
      <c r="O121" s="3"/>
    </row>
    <row r="122" spans="1:15" x14ac:dyDescent="0.25">
      <c r="A122" s="3" t="s">
        <v>162</v>
      </c>
      <c r="B122" s="3" t="s">
        <v>164</v>
      </c>
      <c r="C122" s="3">
        <v>12.47442</v>
      </c>
      <c r="D122" s="3">
        <v>9.8981999999999992</v>
      </c>
      <c r="E122" s="3">
        <v>7.6755199999999997</v>
      </c>
      <c r="F122" s="3">
        <v>1.72343</v>
      </c>
      <c r="G122" s="3">
        <v>0.74526000000000003</v>
      </c>
      <c r="H122" s="3">
        <v>1.1566700000000001</v>
      </c>
      <c r="I122" s="3">
        <v>0.79462999999999995</v>
      </c>
      <c r="J122" s="3">
        <v>2.0689700000000002</v>
      </c>
      <c r="K122" s="3">
        <v>3.89419</v>
      </c>
      <c r="L122" s="3">
        <v>8.4502500000000005</v>
      </c>
      <c r="M122" s="3" t="s">
        <v>63</v>
      </c>
      <c r="N122" s="3"/>
      <c r="O122" s="3"/>
    </row>
    <row r="123" spans="1:15" x14ac:dyDescent="0.25">
      <c r="A123" s="3" t="s">
        <v>162</v>
      </c>
      <c r="B123" s="3" t="s">
        <v>165</v>
      </c>
      <c r="C123" s="3" t="s">
        <v>63</v>
      </c>
      <c r="D123" s="3">
        <v>7.6241500000000002</v>
      </c>
      <c r="E123" s="3">
        <v>6.8350099999999996</v>
      </c>
      <c r="F123" s="3">
        <v>5.5860300000000001</v>
      </c>
      <c r="G123" s="3">
        <v>3.62866</v>
      </c>
      <c r="H123" s="3">
        <v>1.31748</v>
      </c>
      <c r="I123" s="3">
        <v>1.2165900000000001</v>
      </c>
      <c r="J123" s="3">
        <v>0.52137</v>
      </c>
      <c r="K123" s="3">
        <v>1.0365800000000001</v>
      </c>
      <c r="L123" s="3">
        <v>2.3445</v>
      </c>
      <c r="M123" s="3" t="s">
        <v>63</v>
      </c>
      <c r="N123" s="3"/>
      <c r="O123" s="3"/>
    </row>
    <row r="124" spans="1:15" x14ac:dyDescent="0.25">
      <c r="A124" s="3" t="s">
        <v>162</v>
      </c>
      <c r="B124" s="3" t="s">
        <v>166</v>
      </c>
      <c r="C124" s="3">
        <v>3.4549999999999997E-2</v>
      </c>
      <c r="D124" s="3">
        <v>0.15323999999999999</v>
      </c>
      <c r="E124" s="3">
        <v>1.3105199999999999</v>
      </c>
      <c r="F124" s="3">
        <v>1.7952699999999999</v>
      </c>
      <c r="G124" s="3">
        <v>2.2712400000000001</v>
      </c>
      <c r="H124" s="3">
        <v>1.3997599999999999</v>
      </c>
      <c r="I124" s="3">
        <v>1.7363500000000001</v>
      </c>
      <c r="J124" s="3">
        <v>1.3404</v>
      </c>
      <c r="K124" s="3">
        <v>0.57521999999999995</v>
      </c>
      <c r="L124" s="3" t="s">
        <v>63</v>
      </c>
      <c r="M124" s="3" t="s">
        <v>63</v>
      </c>
      <c r="N124" s="3"/>
      <c r="O124" s="3"/>
    </row>
    <row r="125" spans="1:15" x14ac:dyDescent="0.25">
      <c r="A125" s="3" t="s">
        <v>162</v>
      </c>
      <c r="B125" s="3" t="s">
        <v>240</v>
      </c>
      <c r="C125" s="3">
        <v>2.25589</v>
      </c>
      <c r="D125" s="3">
        <v>3.86226</v>
      </c>
      <c r="E125" s="3">
        <v>0.89468000000000003</v>
      </c>
      <c r="F125" s="3" t="s">
        <v>63</v>
      </c>
      <c r="G125" s="3">
        <v>0.41433999999999999</v>
      </c>
      <c r="H125" s="3" t="s">
        <v>63</v>
      </c>
      <c r="I125" s="3">
        <v>0.51305000000000001</v>
      </c>
      <c r="J125" s="3">
        <v>0.55276000000000003</v>
      </c>
      <c r="K125" s="3">
        <v>0.65193000000000001</v>
      </c>
      <c r="L125" s="3">
        <v>0.72736999999999996</v>
      </c>
      <c r="M125" s="3" t="s">
        <v>63</v>
      </c>
      <c r="N125" s="3"/>
      <c r="O125" s="3"/>
    </row>
    <row r="126" spans="1:15" x14ac:dyDescent="0.25">
      <c r="A126" s="3" t="s">
        <v>162</v>
      </c>
      <c r="B126" s="3" t="s">
        <v>167</v>
      </c>
      <c r="C126" s="3" t="s">
        <v>63</v>
      </c>
      <c r="D126" s="3">
        <v>2.4057499999999998</v>
      </c>
      <c r="E126" s="3">
        <v>1.22018</v>
      </c>
      <c r="F126" s="3">
        <v>0.44120999999999999</v>
      </c>
      <c r="G126" s="3">
        <v>0.68411999999999995</v>
      </c>
      <c r="H126" s="3">
        <v>0.26284999999999997</v>
      </c>
      <c r="I126" s="3">
        <v>2.04718</v>
      </c>
      <c r="J126" s="3">
        <v>0.75895999999999997</v>
      </c>
      <c r="K126" s="3">
        <v>0.78620999999999996</v>
      </c>
      <c r="L126" s="3">
        <v>0.62685999999999997</v>
      </c>
      <c r="M126" s="3" t="s">
        <v>63</v>
      </c>
      <c r="N126" s="3"/>
      <c r="O126" s="3"/>
    </row>
    <row r="127" spans="1:15" x14ac:dyDescent="0.25">
      <c r="A127" s="3" t="s">
        <v>162</v>
      </c>
      <c r="B127" s="3" t="s">
        <v>168</v>
      </c>
      <c r="C127" s="3">
        <v>7.6600000000000001E-2</v>
      </c>
      <c r="D127" s="3">
        <v>7.3649999999999993E-2</v>
      </c>
      <c r="E127" s="3">
        <v>4.5699999999999998E-2</v>
      </c>
      <c r="F127" s="3">
        <v>1.5339999999999999E-2</v>
      </c>
      <c r="G127" s="3">
        <v>9.7390000000000004E-2</v>
      </c>
      <c r="H127" s="3">
        <v>9.9000000000000005E-2</v>
      </c>
      <c r="I127" s="3">
        <v>0.32171</v>
      </c>
      <c r="J127" s="3">
        <v>0.25274000000000002</v>
      </c>
      <c r="K127" s="3">
        <v>0.31209999999999999</v>
      </c>
      <c r="L127" s="3" t="s">
        <v>63</v>
      </c>
      <c r="M127" s="3" t="s">
        <v>63</v>
      </c>
      <c r="N127" s="3"/>
      <c r="O127" s="3"/>
    </row>
    <row r="128" spans="1:15" x14ac:dyDescent="0.25">
      <c r="A128" s="3" t="s">
        <v>162</v>
      </c>
      <c r="B128" s="3" t="s">
        <v>169</v>
      </c>
      <c r="C128" s="3">
        <v>19.22063</v>
      </c>
      <c r="D128" s="3">
        <v>21.650670000000002</v>
      </c>
      <c r="E128" s="3">
        <v>24.545549999999999</v>
      </c>
      <c r="F128" s="3">
        <v>25.063839999999999</v>
      </c>
      <c r="G128" s="3" t="s">
        <v>63</v>
      </c>
      <c r="H128" s="3" t="s">
        <v>63</v>
      </c>
      <c r="I128" s="3">
        <v>23.127960000000002</v>
      </c>
      <c r="J128" s="3">
        <v>19.787790000000001</v>
      </c>
      <c r="K128" s="3">
        <v>19.023250000000001</v>
      </c>
      <c r="L128" s="3">
        <v>18.66647</v>
      </c>
      <c r="M128" s="3" t="s">
        <v>63</v>
      </c>
      <c r="N128" s="3"/>
      <c r="O128" s="3"/>
    </row>
    <row r="129" spans="1:15" x14ac:dyDescent="0.25">
      <c r="A129" s="3" t="s">
        <v>162</v>
      </c>
      <c r="B129" s="3" t="s">
        <v>241</v>
      </c>
      <c r="C129" s="3">
        <v>0.99167000000000005</v>
      </c>
      <c r="D129" s="3">
        <v>0.53793999999999997</v>
      </c>
      <c r="E129" s="3">
        <v>0.60316999999999998</v>
      </c>
      <c r="F129" s="3">
        <v>1.1551400000000001</v>
      </c>
      <c r="G129" s="3">
        <v>1.2771399999999999</v>
      </c>
      <c r="H129" s="3">
        <v>1.67411</v>
      </c>
      <c r="I129" s="3">
        <v>2.7015099999999999</v>
      </c>
      <c r="J129" s="3" t="s">
        <v>63</v>
      </c>
      <c r="K129" s="3" t="s">
        <v>63</v>
      </c>
      <c r="L129" s="3" t="s">
        <v>63</v>
      </c>
      <c r="M129" s="3" t="s">
        <v>63</v>
      </c>
      <c r="N129" s="3"/>
      <c r="O129" s="3"/>
    </row>
    <row r="130" spans="1:15" x14ac:dyDescent="0.25">
      <c r="A130" s="3" t="s">
        <v>162</v>
      </c>
      <c r="B130" s="3" t="s">
        <v>242</v>
      </c>
      <c r="C130" s="3">
        <v>6.7386799999999996</v>
      </c>
      <c r="D130" s="3">
        <v>5.6786399999999997</v>
      </c>
      <c r="E130" s="3">
        <v>6.2860100000000001</v>
      </c>
      <c r="F130" s="3">
        <v>4.9100599999999996</v>
      </c>
      <c r="G130" s="3">
        <v>5.5572699999999999</v>
      </c>
      <c r="H130" s="3" t="s">
        <v>63</v>
      </c>
      <c r="I130" s="3">
        <v>4.3665900000000004</v>
      </c>
      <c r="J130" s="3">
        <v>2.40246</v>
      </c>
      <c r="K130" s="3">
        <v>0.20558999999999999</v>
      </c>
      <c r="L130" s="3">
        <v>0.41593999999999998</v>
      </c>
      <c r="M130" s="3" t="s">
        <v>63</v>
      </c>
      <c r="N130" s="3"/>
      <c r="O130" s="3"/>
    </row>
    <row r="131" spans="1:15" x14ac:dyDescent="0.25">
      <c r="A131" s="3" t="s">
        <v>162</v>
      </c>
      <c r="B131" s="3" t="s">
        <v>171</v>
      </c>
      <c r="C131" s="3" t="s">
        <v>63</v>
      </c>
      <c r="D131" s="3">
        <v>1.15151</v>
      </c>
      <c r="E131" s="3">
        <v>0.37024000000000001</v>
      </c>
      <c r="F131" s="3">
        <v>0.25916</v>
      </c>
      <c r="G131" s="3">
        <v>0.54132000000000002</v>
      </c>
      <c r="H131" s="3">
        <v>0.50492999999999999</v>
      </c>
      <c r="I131" s="3">
        <v>0.12103999999999999</v>
      </c>
      <c r="J131" s="3">
        <v>1.1581999999999999</v>
      </c>
      <c r="K131" s="3">
        <v>3.2391399999999999</v>
      </c>
      <c r="L131" s="3">
        <v>2.8120400000000001</v>
      </c>
      <c r="M131" s="3" t="s">
        <v>63</v>
      </c>
      <c r="N131" s="3"/>
      <c r="O131" s="3"/>
    </row>
    <row r="132" spans="1:15" x14ac:dyDescent="0.25">
      <c r="A132" s="3" t="s">
        <v>162</v>
      </c>
      <c r="B132" s="3" t="s">
        <v>269</v>
      </c>
      <c r="C132" s="3">
        <v>9.7544799999999992</v>
      </c>
      <c r="D132" s="3">
        <v>8.5987600000000004</v>
      </c>
      <c r="E132" s="3">
        <v>5.3355499999999996</v>
      </c>
      <c r="F132" s="3">
        <v>4.9283099999999997</v>
      </c>
      <c r="G132" s="3">
        <v>3.8580000000000001</v>
      </c>
      <c r="H132" s="3">
        <v>4.2220500000000003</v>
      </c>
      <c r="I132" s="3">
        <v>3.9658000000000002</v>
      </c>
      <c r="J132" s="3">
        <v>2.5276200000000002</v>
      </c>
      <c r="K132" s="3">
        <v>2.62859</v>
      </c>
      <c r="L132" s="3">
        <v>3.4528300000000001</v>
      </c>
      <c r="M132" s="3" t="s">
        <v>63</v>
      </c>
      <c r="N132" s="3"/>
      <c r="O132" s="3"/>
    </row>
    <row r="133" spans="1:15" x14ac:dyDescent="0.25">
      <c r="A133" s="3" t="s">
        <v>162</v>
      </c>
      <c r="B133" s="3" t="s">
        <v>172</v>
      </c>
      <c r="C133" s="3">
        <v>2.06847</v>
      </c>
      <c r="D133" s="3">
        <v>0.63585000000000003</v>
      </c>
      <c r="E133" s="3">
        <v>2.07334</v>
      </c>
      <c r="F133" s="3">
        <v>6.0960299999999998</v>
      </c>
      <c r="G133" s="3">
        <v>5.8998600000000003</v>
      </c>
      <c r="H133" s="3">
        <v>3.4217300000000002</v>
      </c>
      <c r="I133" s="3">
        <v>2.6529099999999999</v>
      </c>
      <c r="J133" s="3">
        <v>2.0964</v>
      </c>
      <c r="K133" s="3">
        <v>1.3392900000000001</v>
      </c>
      <c r="L133" s="3">
        <v>1.9190199999999999</v>
      </c>
      <c r="M133" s="3" t="s">
        <v>63</v>
      </c>
      <c r="N133" s="3"/>
      <c r="O133" s="3"/>
    </row>
    <row r="134" spans="1:15" x14ac:dyDescent="0.25">
      <c r="A134" s="3" t="s">
        <v>162</v>
      </c>
      <c r="B134" s="3" t="s">
        <v>243</v>
      </c>
      <c r="C134" s="3">
        <v>2.86327</v>
      </c>
      <c r="D134" s="3">
        <v>2.8716599999999999</v>
      </c>
      <c r="E134" s="3">
        <v>0.14801</v>
      </c>
      <c r="F134" s="3">
        <v>2.1675</v>
      </c>
      <c r="G134" s="3" t="s">
        <v>63</v>
      </c>
      <c r="H134" s="3">
        <v>0.69715000000000005</v>
      </c>
      <c r="I134" s="3">
        <v>1.84649</v>
      </c>
      <c r="J134" s="3" t="s">
        <v>63</v>
      </c>
      <c r="K134" s="3" t="s">
        <v>63</v>
      </c>
      <c r="L134" s="3" t="s">
        <v>63</v>
      </c>
      <c r="M134" s="3" t="s">
        <v>63</v>
      </c>
      <c r="N134" s="3"/>
      <c r="O134" s="3"/>
    </row>
    <row r="135" spans="1:15" x14ac:dyDescent="0.25">
      <c r="A135" s="3" t="s">
        <v>162</v>
      </c>
      <c r="B135" s="3" t="s">
        <v>277</v>
      </c>
      <c r="C135" s="3" t="s">
        <v>63</v>
      </c>
      <c r="D135" s="3">
        <v>41.251980000000003</v>
      </c>
      <c r="E135" s="3">
        <v>44.845140000000001</v>
      </c>
      <c r="F135" s="3">
        <v>43.944690000000001</v>
      </c>
      <c r="G135" s="3">
        <v>43.683610000000002</v>
      </c>
      <c r="H135" s="3">
        <v>43.025219999999997</v>
      </c>
      <c r="I135" s="3">
        <v>40.824579999999997</v>
      </c>
      <c r="J135" s="3">
        <v>38.301169999999999</v>
      </c>
      <c r="K135" s="3" t="s">
        <v>63</v>
      </c>
      <c r="L135" s="3" t="s">
        <v>63</v>
      </c>
      <c r="M135" s="3" t="s">
        <v>63</v>
      </c>
      <c r="N135" s="3"/>
      <c r="O135" s="3"/>
    </row>
    <row r="136" spans="1:15" x14ac:dyDescent="0.25">
      <c r="A136" s="3" t="s">
        <v>162</v>
      </c>
      <c r="B136" s="3" t="s">
        <v>270</v>
      </c>
      <c r="C136" s="3">
        <v>1.0502800000000001</v>
      </c>
      <c r="D136" s="3" t="s">
        <v>63</v>
      </c>
      <c r="E136" s="3" t="s">
        <v>63</v>
      </c>
      <c r="F136" s="3">
        <v>27.605250000000002</v>
      </c>
      <c r="G136" s="3" t="s">
        <v>63</v>
      </c>
      <c r="H136" s="3" t="s">
        <v>63</v>
      </c>
      <c r="I136" s="3" t="s">
        <v>63</v>
      </c>
      <c r="J136" s="3" t="s">
        <v>63</v>
      </c>
      <c r="K136" s="3" t="s">
        <v>63</v>
      </c>
      <c r="L136" s="3" t="s">
        <v>63</v>
      </c>
      <c r="M136" s="3" t="s">
        <v>63</v>
      </c>
      <c r="N136" s="3"/>
      <c r="O136" s="3"/>
    </row>
    <row r="137" spans="1:15" x14ac:dyDescent="0.25">
      <c r="A137" s="3" t="s">
        <v>162</v>
      </c>
      <c r="B137" s="3" t="s">
        <v>173</v>
      </c>
      <c r="C137" s="3">
        <v>1.16414</v>
      </c>
      <c r="D137" s="3">
        <v>1.1753199999999999</v>
      </c>
      <c r="E137" s="3">
        <v>1.4608300000000001</v>
      </c>
      <c r="F137" s="3">
        <v>1.1561699999999999</v>
      </c>
      <c r="G137" s="3" t="s">
        <v>63</v>
      </c>
      <c r="H137" s="3" t="s">
        <v>63</v>
      </c>
      <c r="I137" s="3" t="s">
        <v>63</v>
      </c>
      <c r="J137" s="3" t="s">
        <v>63</v>
      </c>
      <c r="K137" s="3" t="s">
        <v>63</v>
      </c>
      <c r="L137" s="3" t="s">
        <v>63</v>
      </c>
      <c r="M137" s="3" t="s">
        <v>63</v>
      </c>
      <c r="N137" s="3"/>
      <c r="O137" s="3"/>
    </row>
    <row r="138" spans="1:15" x14ac:dyDescent="0.25">
      <c r="A138" s="3" t="s">
        <v>162</v>
      </c>
      <c r="B138" s="3" t="s">
        <v>260</v>
      </c>
      <c r="C138" s="3">
        <v>3.78417</v>
      </c>
      <c r="D138" s="3">
        <v>4.7872300000000001</v>
      </c>
      <c r="E138" s="3">
        <v>6.1988000000000003</v>
      </c>
      <c r="F138" s="3">
        <v>6.5670099999999998</v>
      </c>
      <c r="G138" s="3">
        <v>5.28857</v>
      </c>
      <c r="H138" s="3">
        <v>5.2644099999999998</v>
      </c>
      <c r="I138" s="3">
        <v>5.8538899999999998</v>
      </c>
      <c r="J138" s="3">
        <v>5.1231</v>
      </c>
      <c r="K138" s="3">
        <v>4.9561999999999999</v>
      </c>
      <c r="L138" s="3" t="s">
        <v>63</v>
      </c>
      <c r="M138" s="3" t="s">
        <v>63</v>
      </c>
      <c r="N138" s="3"/>
      <c r="O138" s="3"/>
    </row>
    <row r="139" spans="1:15" x14ac:dyDescent="0.25">
      <c r="A139" s="3" t="s">
        <v>162</v>
      </c>
      <c r="B139" s="3" t="s">
        <v>244</v>
      </c>
      <c r="C139" s="3" t="s">
        <v>63</v>
      </c>
      <c r="D139" s="3" t="s">
        <v>63</v>
      </c>
      <c r="E139" s="3">
        <v>6.0180199999999999</v>
      </c>
      <c r="F139" s="3">
        <v>6.7087899999999996</v>
      </c>
      <c r="G139" s="3">
        <v>2.3475799999999998</v>
      </c>
      <c r="H139" s="3">
        <v>0.10793</v>
      </c>
      <c r="I139" s="3">
        <v>0.59811000000000003</v>
      </c>
      <c r="J139" s="3">
        <v>1.25688</v>
      </c>
      <c r="K139" s="3" t="s">
        <v>63</v>
      </c>
      <c r="L139" s="3" t="s">
        <v>63</v>
      </c>
      <c r="M139" s="3" t="s">
        <v>63</v>
      </c>
      <c r="N139" s="3"/>
      <c r="O139" s="3"/>
    </row>
    <row r="140" spans="1:15" x14ac:dyDescent="0.25">
      <c r="A140" s="3" t="s">
        <v>162</v>
      </c>
      <c r="B140" s="3" t="s">
        <v>264</v>
      </c>
      <c r="C140" s="3">
        <v>17.352049999999998</v>
      </c>
      <c r="D140" s="3" t="s">
        <v>63</v>
      </c>
      <c r="E140" s="3">
        <v>14.48287</v>
      </c>
      <c r="F140" s="3">
        <v>13.709099999999999</v>
      </c>
      <c r="G140" s="3" t="s">
        <v>63</v>
      </c>
      <c r="H140" s="3" t="s">
        <v>63</v>
      </c>
      <c r="I140" s="3">
        <v>15.60336</v>
      </c>
      <c r="J140" s="3" t="s">
        <v>63</v>
      </c>
      <c r="K140" s="3" t="s">
        <v>63</v>
      </c>
      <c r="L140" s="3" t="s">
        <v>63</v>
      </c>
      <c r="M140" s="3" t="s">
        <v>63</v>
      </c>
      <c r="N140" s="3"/>
      <c r="O140" s="3"/>
    </row>
    <row r="141" spans="1:15" x14ac:dyDescent="0.25">
      <c r="A141" s="3" t="s">
        <v>174</v>
      </c>
      <c r="B141" s="3" t="s">
        <v>175</v>
      </c>
      <c r="C141" s="3">
        <v>0.50665000000000004</v>
      </c>
      <c r="D141" s="3">
        <v>2.3223400000000001</v>
      </c>
      <c r="E141" s="3">
        <v>2.01349</v>
      </c>
      <c r="F141" s="3">
        <v>6.0380000000000003E-2</v>
      </c>
      <c r="G141" s="3">
        <v>8.473E-2</v>
      </c>
      <c r="H141" s="3">
        <v>8.8319999999999996E-2</v>
      </c>
      <c r="I141" s="3">
        <v>4.4130000000000003E-2</v>
      </c>
      <c r="J141" s="3">
        <v>0.31824999999999998</v>
      </c>
      <c r="K141" s="3">
        <v>0.42837999999999998</v>
      </c>
      <c r="L141" s="3" t="s">
        <v>63</v>
      </c>
      <c r="M141" s="3" t="s">
        <v>63</v>
      </c>
      <c r="N141" s="3"/>
      <c r="O141" s="3"/>
    </row>
    <row r="142" spans="1:15" x14ac:dyDescent="0.25">
      <c r="A142" s="3" t="s">
        <v>174</v>
      </c>
      <c r="B142" s="3" t="s">
        <v>176</v>
      </c>
      <c r="C142" s="3">
        <v>12.898619999999999</v>
      </c>
      <c r="D142" s="3">
        <v>6.7620899999999997</v>
      </c>
      <c r="E142" s="3">
        <v>5.0743200000000002</v>
      </c>
      <c r="F142" s="3">
        <v>6.3863799999999999</v>
      </c>
      <c r="G142" s="3">
        <v>1.9878499999999999</v>
      </c>
      <c r="H142" s="3">
        <v>1.903</v>
      </c>
      <c r="I142" s="3">
        <v>0.79725000000000001</v>
      </c>
      <c r="J142" s="3" t="s">
        <v>63</v>
      </c>
      <c r="K142" s="3" t="s">
        <v>63</v>
      </c>
      <c r="L142" s="3" t="s">
        <v>63</v>
      </c>
      <c r="M142" s="3" t="s">
        <v>63</v>
      </c>
      <c r="N142" s="3"/>
      <c r="O142" s="3"/>
    </row>
    <row r="143" spans="1:15" x14ac:dyDescent="0.25">
      <c r="A143" s="3" t="s">
        <v>174</v>
      </c>
      <c r="B143" s="3" t="s">
        <v>177</v>
      </c>
      <c r="C143" s="3" t="s">
        <v>63</v>
      </c>
      <c r="D143" s="3">
        <v>0.76734000000000002</v>
      </c>
      <c r="E143" s="3">
        <v>0.92501999999999995</v>
      </c>
      <c r="F143" s="3">
        <v>0.86634999999999995</v>
      </c>
      <c r="G143" s="3" t="s">
        <v>63</v>
      </c>
      <c r="H143" s="3">
        <v>0.88336000000000003</v>
      </c>
      <c r="I143" s="3">
        <v>0.55689999999999995</v>
      </c>
      <c r="J143" s="3" t="s">
        <v>63</v>
      </c>
      <c r="K143" s="3" t="s">
        <v>63</v>
      </c>
      <c r="L143" s="3" t="s">
        <v>63</v>
      </c>
      <c r="M143" s="3" t="s">
        <v>63</v>
      </c>
      <c r="N143" s="3"/>
      <c r="O143" s="3"/>
    </row>
    <row r="144" spans="1:15" x14ac:dyDescent="0.25">
      <c r="A144" s="3" t="s">
        <v>174</v>
      </c>
      <c r="B144" s="3" t="s">
        <v>245</v>
      </c>
      <c r="C144" s="3" t="s">
        <v>63</v>
      </c>
      <c r="D144" s="3" t="s">
        <v>63</v>
      </c>
      <c r="E144" s="3" t="s">
        <v>63</v>
      </c>
      <c r="F144" s="3" t="s">
        <v>63</v>
      </c>
      <c r="G144" s="3">
        <v>1.35209</v>
      </c>
      <c r="H144" s="3">
        <v>2.5553599999999999</v>
      </c>
      <c r="I144" s="3">
        <v>1.7603800000000001</v>
      </c>
      <c r="J144" s="3">
        <v>3.91249</v>
      </c>
      <c r="K144" s="3" t="s">
        <v>63</v>
      </c>
      <c r="L144" s="3" t="s">
        <v>63</v>
      </c>
      <c r="M144" s="3" t="s">
        <v>63</v>
      </c>
      <c r="N144" s="3"/>
      <c r="O144" s="3"/>
    </row>
    <row r="145" spans="1:15" x14ac:dyDescent="0.25">
      <c r="A145" s="3" t="s">
        <v>174</v>
      </c>
      <c r="B145" s="3" t="s">
        <v>178</v>
      </c>
      <c r="C145" s="3" t="s">
        <v>63</v>
      </c>
      <c r="D145" s="3">
        <v>5.8862699999999997</v>
      </c>
      <c r="E145" s="3" t="s">
        <v>63</v>
      </c>
      <c r="F145" s="3" t="s">
        <v>63</v>
      </c>
      <c r="G145" s="3" t="s">
        <v>63</v>
      </c>
      <c r="H145" s="3">
        <v>25.2683</v>
      </c>
      <c r="I145" s="3">
        <v>24.02092</v>
      </c>
      <c r="J145" s="3" t="s">
        <v>63</v>
      </c>
      <c r="K145" s="3" t="s">
        <v>63</v>
      </c>
      <c r="L145" s="3">
        <v>25.855049999999999</v>
      </c>
      <c r="M145" s="3" t="s">
        <v>63</v>
      </c>
      <c r="N145" s="3"/>
      <c r="O145" s="3"/>
    </row>
    <row r="146" spans="1:15" x14ac:dyDescent="0.25">
      <c r="A146" s="3" t="s">
        <v>174</v>
      </c>
      <c r="B146" s="3" t="s">
        <v>179</v>
      </c>
      <c r="C146" s="3" t="s">
        <v>63</v>
      </c>
      <c r="D146" s="3" t="s">
        <v>63</v>
      </c>
      <c r="E146" s="3" t="s">
        <v>63</v>
      </c>
      <c r="F146" s="3" t="s">
        <v>63</v>
      </c>
      <c r="G146" s="3">
        <v>9.2733100000000004</v>
      </c>
      <c r="H146" s="3">
        <v>14.543010000000001</v>
      </c>
      <c r="I146" s="3">
        <v>10.111649999999999</v>
      </c>
      <c r="J146" s="3" t="s">
        <v>63</v>
      </c>
      <c r="K146" s="3" t="s">
        <v>63</v>
      </c>
      <c r="L146" s="3">
        <v>10.32574</v>
      </c>
      <c r="M146" s="3" t="s">
        <v>63</v>
      </c>
      <c r="N146" s="3"/>
      <c r="O146" s="3"/>
    </row>
    <row r="147" spans="1:15" x14ac:dyDescent="0.25">
      <c r="A147" s="3" t="s">
        <v>174</v>
      </c>
      <c r="B147" s="3" t="s">
        <v>292</v>
      </c>
      <c r="C147" s="3" t="s">
        <v>63</v>
      </c>
      <c r="D147" s="3" t="s">
        <v>63</v>
      </c>
      <c r="E147" s="3">
        <v>17.903600000000001</v>
      </c>
      <c r="F147" s="3" t="s">
        <v>63</v>
      </c>
      <c r="G147" s="3">
        <v>2.28782</v>
      </c>
      <c r="H147" s="3" t="s">
        <v>63</v>
      </c>
      <c r="I147" s="3">
        <v>2.8091300000000001</v>
      </c>
      <c r="J147" s="3" t="s">
        <v>63</v>
      </c>
      <c r="K147" s="3" t="s">
        <v>63</v>
      </c>
      <c r="L147" s="3" t="s">
        <v>63</v>
      </c>
      <c r="M147" s="3" t="s">
        <v>63</v>
      </c>
      <c r="N147" s="3"/>
      <c r="O147" s="3"/>
    </row>
    <row r="148" spans="1:15" x14ac:dyDescent="0.25">
      <c r="A148" s="3" t="s">
        <v>174</v>
      </c>
      <c r="B148" s="3" t="s">
        <v>180</v>
      </c>
      <c r="C148" s="3" t="s">
        <v>63</v>
      </c>
      <c r="D148" s="3" t="s">
        <v>63</v>
      </c>
      <c r="E148" s="3" t="s">
        <v>63</v>
      </c>
      <c r="F148" s="3">
        <v>1.5705499999999999</v>
      </c>
      <c r="G148" s="3">
        <v>1.95991</v>
      </c>
      <c r="H148" s="3">
        <v>1.7705599999999999</v>
      </c>
      <c r="I148" s="3">
        <v>0.95791000000000004</v>
      </c>
      <c r="J148" s="3" t="s">
        <v>63</v>
      </c>
      <c r="K148" s="3">
        <v>0.28867999999999999</v>
      </c>
      <c r="L148" s="3" t="s">
        <v>63</v>
      </c>
      <c r="M148" s="3" t="s">
        <v>63</v>
      </c>
      <c r="N148" s="3"/>
      <c r="O148" s="3"/>
    </row>
    <row r="149" spans="1:15" x14ac:dyDescent="0.25">
      <c r="A149" s="3" t="s">
        <v>174</v>
      </c>
      <c r="B149" s="3" t="s">
        <v>293</v>
      </c>
      <c r="C149" s="3" t="s">
        <v>63</v>
      </c>
      <c r="D149" s="3" t="s">
        <v>63</v>
      </c>
      <c r="E149" s="3" t="s">
        <v>63</v>
      </c>
      <c r="F149" s="3">
        <v>3.2448999999999999</v>
      </c>
      <c r="G149" s="3">
        <v>4.7489800000000004</v>
      </c>
      <c r="H149" s="3" t="s">
        <v>63</v>
      </c>
      <c r="I149" s="3" t="s">
        <v>63</v>
      </c>
      <c r="J149" s="3" t="s">
        <v>63</v>
      </c>
      <c r="K149" s="3" t="s">
        <v>63</v>
      </c>
      <c r="L149" s="3" t="s">
        <v>63</v>
      </c>
      <c r="M149" s="3" t="s">
        <v>63</v>
      </c>
      <c r="N149" s="3"/>
      <c r="O149" s="3"/>
    </row>
    <row r="150" spans="1:15" x14ac:dyDescent="0.25">
      <c r="A150" s="3" t="s">
        <v>174</v>
      </c>
      <c r="B150" s="3" t="s">
        <v>181</v>
      </c>
      <c r="C150" s="3" t="s">
        <v>63</v>
      </c>
      <c r="D150" s="3" t="s">
        <v>63</v>
      </c>
      <c r="E150" s="3" t="s">
        <v>63</v>
      </c>
      <c r="F150" s="3" t="s">
        <v>63</v>
      </c>
      <c r="G150" s="3" t="s">
        <v>63</v>
      </c>
      <c r="H150" s="3" t="s">
        <v>63</v>
      </c>
      <c r="I150" s="3">
        <v>7.3308299999999997</v>
      </c>
      <c r="J150" s="3" t="s">
        <v>63</v>
      </c>
      <c r="K150" s="3" t="s">
        <v>63</v>
      </c>
      <c r="L150" s="3" t="s">
        <v>63</v>
      </c>
      <c r="M150" s="3" t="s">
        <v>63</v>
      </c>
      <c r="N150" s="3"/>
      <c r="O150" s="3"/>
    </row>
    <row r="151" spans="1:15" x14ac:dyDescent="0.25">
      <c r="A151" s="3" t="s">
        <v>174</v>
      </c>
      <c r="B151" s="3" t="s">
        <v>182</v>
      </c>
      <c r="C151" s="3">
        <v>0.56172</v>
      </c>
      <c r="D151" s="3">
        <v>1.5048600000000001</v>
      </c>
      <c r="E151" s="3">
        <v>1.3745400000000001</v>
      </c>
      <c r="F151" s="3" t="s">
        <v>63</v>
      </c>
      <c r="G151" s="3">
        <v>0.81308999999999998</v>
      </c>
      <c r="H151" s="3">
        <v>0.54837000000000002</v>
      </c>
      <c r="I151" s="3">
        <v>1.35022</v>
      </c>
      <c r="J151" s="3">
        <v>0.60838000000000003</v>
      </c>
      <c r="K151" s="3">
        <v>1.28989</v>
      </c>
      <c r="L151" s="3" t="s">
        <v>63</v>
      </c>
      <c r="M151" s="3" t="s">
        <v>63</v>
      </c>
      <c r="N151" s="3"/>
      <c r="O151" s="3"/>
    </row>
    <row r="152" spans="1:15" x14ac:dyDescent="0.25">
      <c r="A152" s="3" t="s">
        <v>174</v>
      </c>
      <c r="B152" s="3" t="s">
        <v>183</v>
      </c>
      <c r="C152" s="3" t="s">
        <v>63</v>
      </c>
      <c r="D152" s="3" t="s">
        <v>63</v>
      </c>
      <c r="E152" s="3" t="s">
        <v>63</v>
      </c>
      <c r="F152" s="3">
        <v>0.40836</v>
      </c>
      <c r="G152" s="3">
        <v>0.54747999999999997</v>
      </c>
      <c r="H152" s="3">
        <v>7.4340000000000003E-2</v>
      </c>
      <c r="I152" s="3" t="s">
        <v>63</v>
      </c>
      <c r="J152" s="3" t="s">
        <v>63</v>
      </c>
      <c r="K152" s="3">
        <v>4.3831300000000004</v>
      </c>
      <c r="L152" s="3" t="s">
        <v>63</v>
      </c>
      <c r="M152" s="3" t="s">
        <v>63</v>
      </c>
      <c r="N152" s="3"/>
      <c r="O152" s="3"/>
    </row>
    <row r="153" spans="1:15" x14ac:dyDescent="0.25">
      <c r="A153" s="3" t="s">
        <v>174</v>
      </c>
      <c r="B153" s="3" t="s">
        <v>294</v>
      </c>
      <c r="C153" s="3" t="s">
        <v>63</v>
      </c>
      <c r="D153" s="3" t="s">
        <v>63</v>
      </c>
      <c r="E153" s="3">
        <v>1.30765</v>
      </c>
      <c r="F153" s="3">
        <v>1.26423</v>
      </c>
      <c r="G153" s="3" t="s">
        <v>63</v>
      </c>
      <c r="H153" s="3">
        <v>1.1165700000000001</v>
      </c>
      <c r="I153" s="3" t="s">
        <v>63</v>
      </c>
      <c r="J153" s="3" t="s">
        <v>63</v>
      </c>
      <c r="K153" s="3" t="s">
        <v>63</v>
      </c>
      <c r="L153" s="3" t="s">
        <v>63</v>
      </c>
      <c r="M153" s="3" t="s">
        <v>63</v>
      </c>
      <c r="N153" s="3"/>
      <c r="O153" s="3"/>
    </row>
    <row r="154" spans="1:15" x14ac:dyDescent="0.25">
      <c r="A154" s="3" t="s">
        <v>174</v>
      </c>
      <c r="B154" s="3" t="s">
        <v>295</v>
      </c>
      <c r="C154" s="3" t="s">
        <v>63</v>
      </c>
      <c r="D154" s="3" t="s">
        <v>63</v>
      </c>
      <c r="E154" s="3" t="s">
        <v>63</v>
      </c>
      <c r="F154" s="3" t="s">
        <v>63</v>
      </c>
      <c r="G154" s="3">
        <v>8.8633299999999995</v>
      </c>
      <c r="H154" s="3">
        <v>4.7618999999999998</v>
      </c>
      <c r="I154" s="3">
        <v>11.842980000000001</v>
      </c>
      <c r="J154" s="3" t="s">
        <v>63</v>
      </c>
      <c r="K154" s="3" t="s">
        <v>63</v>
      </c>
      <c r="L154" s="3">
        <v>14.89362</v>
      </c>
      <c r="M154" s="3" t="s">
        <v>63</v>
      </c>
      <c r="N154" s="3"/>
      <c r="O154" s="3"/>
    </row>
    <row r="155" spans="1:15" x14ac:dyDescent="0.25">
      <c r="A155" s="3" t="s">
        <v>174</v>
      </c>
      <c r="B155" s="3" t="s">
        <v>184</v>
      </c>
      <c r="C155" s="3" t="s">
        <v>63</v>
      </c>
      <c r="D155" s="3" t="s">
        <v>63</v>
      </c>
      <c r="E155" s="3" t="s">
        <v>63</v>
      </c>
      <c r="F155" s="3" t="s">
        <v>63</v>
      </c>
      <c r="G155" s="3" t="s">
        <v>63</v>
      </c>
      <c r="H155" s="3">
        <v>7.8522800000000004</v>
      </c>
      <c r="I155" s="3" t="s">
        <v>63</v>
      </c>
      <c r="J155" s="3" t="s">
        <v>63</v>
      </c>
      <c r="K155" s="3" t="s">
        <v>63</v>
      </c>
      <c r="L155" s="3" t="s">
        <v>63</v>
      </c>
      <c r="M155" s="3" t="s">
        <v>63</v>
      </c>
      <c r="N155" s="3"/>
      <c r="O155" s="3"/>
    </row>
    <row r="156" spans="1:15" x14ac:dyDescent="0.25">
      <c r="A156" s="3" t="s">
        <v>185</v>
      </c>
      <c r="B156" s="3" t="s">
        <v>186</v>
      </c>
      <c r="C156" s="3">
        <v>18.090810000000001</v>
      </c>
      <c r="D156" s="3">
        <v>18.400729999999999</v>
      </c>
      <c r="E156" s="3" t="s">
        <v>63</v>
      </c>
      <c r="F156" s="3" t="s">
        <v>63</v>
      </c>
      <c r="G156" s="3" t="s">
        <v>63</v>
      </c>
      <c r="H156" s="3" t="s">
        <v>63</v>
      </c>
      <c r="I156" s="3" t="s">
        <v>63</v>
      </c>
      <c r="J156" s="3" t="s">
        <v>63</v>
      </c>
      <c r="K156" s="3" t="s">
        <v>63</v>
      </c>
      <c r="L156" s="3" t="s">
        <v>63</v>
      </c>
      <c r="M156" s="3" t="s">
        <v>63</v>
      </c>
      <c r="N156" s="3"/>
      <c r="O156" s="3"/>
    </row>
    <row r="157" spans="1:15" x14ac:dyDescent="0.25">
      <c r="A157" s="3" t="s">
        <v>185</v>
      </c>
      <c r="B157" s="3" t="s">
        <v>187</v>
      </c>
      <c r="C157" s="3">
        <v>5.0772199999999996</v>
      </c>
      <c r="D157" s="3">
        <v>5.0590400000000004</v>
      </c>
      <c r="E157" s="3">
        <v>4.3411499999999998</v>
      </c>
      <c r="F157" s="3" t="s">
        <v>63</v>
      </c>
      <c r="G157" s="3">
        <v>3.6394199999999999</v>
      </c>
      <c r="H157" s="3" t="s">
        <v>63</v>
      </c>
      <c r="I157" s="3" t="s">
        <v>63</v>
      </c>
      <c r="J157" s="3">
        <v>2.9664799999999998</v>
      </c>
      <c r="K157" s="3">
        <v>2.7889699999999999</v>
      </c>
      <c r="L157" s="3">
        <v>6.4736000000000002</v>
      </c>
      <c r="M157" s="3" t="s">
        <v>63</v>
      </c>
      <c r="N157" s="3"/>
      <c r="O157" s="3"/>
    </row>
    <row r="158" spans="1:15" x14ac:dyDescent="0.25">
      <c r="A158" s="3" t="s">
        <v>185</v>
      </c>
      <c r="B158" s="3" t="s">
        <v>246</v>
      </c>
      <c r="C158" s="3" t="s">
        <v>63</v>
      </c>
      <c r="D158" s="3" t="s">
        <v>63</v>
      </c>
      <c r="E158" s="3">
        <v>11.05096</v>
      </c>
      <c r="F158" s="3">
        <v>11.00606</v>
      </c>
      <c r="G158" s="3">
        <v>11.04576</v>
      </c>
      <c r="H158" s="3" t="s">
        <v>63</v>
      </c>
      <c r="I158" s="3" t="s">
        <v>63</v>
      </c>
      <c r="J158" s="3" t="s">
        <v>63</v>
      </c>
      <c r="K158" s="3" t="s">
        <v>63</v>
      </c>
      <c r="L158" s="3" t="s">
        <v>63</v>
      </c>
      <c r="M158" s="3" t="s">
        <v>63</v>
      </c>
      <c r="N158" s="3"/>
      <c r="O158" s="3"/>
    </row>
    <row r="159" spans="1:15" x14ac:dyDescent="0.25">
      <c r="A159" s="3" t="s">
        <v>185</v>
      </c>
      <c r="B159" s="3" t="s">
        <v>188</v>
      </c>
      <c r="C159" s="3">
        <v>39.680759999999999</v>
      </c>
      <c r="D159" s="3">
        <v>34.997129999999999</v>
      </c>
      <c r="E159" s="3">
        <v>33.92586</v>
      </c>
      <c r="F159" s="3">
        <v>32.838340000000002</v>
      </c>
      <c r="G159" s="3">
        <v>31.578420000000001</v>
      </c>
      <c r="H159" s="3">
        <v>29.947009999999999</v>
      </c>
      <c r="I159" s="3">
        <v>24.147069999999999</v>
      </c>
      <c r="J159" s="3">
        <v>22.99493</v>
      </c>
      <c r="K159" s="3">
        <v>20.65832</v>
      </c>
      <c r="L159" s="3">
        <v>21.8749</v>
      </c>
      <c r="M159" s="3" t="s">
        <v>63</v>
      </c>
      <c r="N159" s="3"/>
      <c r="O159" s="3"/>
    </row>
    <row r="160" spans="1:15" x14ac:dyDescent="0.25">
      <c r="A160" s="3" t="s">
        <v>185</v>
      </c>
      <c r="B160" s="3" t="s">
        <v>189</v>
      </c>
      <c r="C160" s="3">
        <v>4.4356</v>
      </c>
      <c r="D160" s="3" t="s">
        <v>63</v>
      </c>
      <c r="E160" s="3" t="s">
        <v>63</v>
      </c>
      <c r="F160" s="3" t="s">
        <v>63</v>
      </c>
      <c r="G160" s="3" t="s">
        <v>63</v>
      </c>
      <c r="H160" s="3" t="s">
        <v>63</v>
      </c>
      <c r="I160" s="3" t="s">
        <v>63</v>
      </c>
      <c r="J160" s="3">
        <v>4.3275100000000002</v>
      </c>
      <c r="K160" s="3">
        <v>6.3908899999999997</v>
      </c>
      <c r="L160" s="3">
        <v>7.5796299999999999</v>
      </c>
      <c r="M160" s="3" t="s">
        <v>63</v>
      </c>
      <c r="N160" s="3"/>
      <c r="O160" s="3"/>
    </row>
    <row r="161" spans="1:15" x14ac:dyDescent="0.25">
      <c r="A161" s="3" t="s">
        <v>185</v>
      </c>
      <c r="B161" s="3" t="s">
        <v>190</v>
      </c>
      <c r="C161" s="3">
        <v>5.2405499999999998</v>
      </c>
      <c r="D161" s="3">
        <v>6.53017</v>
      </c>
      <c r="E161" s="3">
        <v>6.1913</v>
      </c>
      <c r="F161" s="3">
        <v>6.7859100000000003</v>
      </c>
      <c r="G161" s="3">
        <v>6.7256499999999999</v>
      </c>
      <c r="H161" s="3">
        <v>6.61165</v>
      </c>
      <c r="I161" s="3">
        <v>7.1397399999999998</v>
      </c>
      <c r="J161" s="3">
        <v>6.9946900000000003</v>
      </c>
      <c r="K161" s="3">
        <v>6.4450700000000003</v>
      </c>
      <c r="L161" s="3" t="s">
        <v>63</v>
      </c>
      <c r="M161" s="3" t="s">
        <v>63</v>
      </c>
      <c r="N161" s="3"/>
      <c r="O161" s="3"/>
    </row>
    <row r="162" spans="1:15" x14ac:dyDescent="0.25">
      <c r="A162" s="3" t="s">
        <v>185</v>
      </c>
      <c r="B162" s="3" t="s">
        <v>191</v>
      </c>
      <c r="C162" s="3" t="s">
        <v>63</v>
      </c>
      <c r="D162" s="3">
        <v>10.86392</v>
      </c>
      <c r="E162" s="3">
        <v>5.4357100000000003</v>
      </c>
      <c r="F162" s="3" t="s">
        <v>63</v>
      </c>
      <c r="G162" s="3">
        <v>4.7710800000000004</v>
      </c>
      <c r="H162" s="3">
        <v>4.3657000000000004</v>
      </c>
      <c r="I162" s="3">
        <v>4.9784499999999996</v>
      </c>
      <c r="J162" s="3">
        <v>6.5319200000000004</v>
      </c>
      <c r="K162" s="3" t="s">
        <v>63</v>
      </c>
      <c r="L162" s="3">
        <v>8.3281500000000008</v>
      </c>
      <c r="M162" s="3" t="s">
        <v>63</v>
      </c>
      <c r="N162" s="3"/>
      <c r="O162" s="3"/>
    </row>
    <row r="163" spans="1:15" x14ac:dyDescent="0.25">
      <c r="A163" s="3" t="s">
        <v>185</v>
      </c>
      <c r="B163" s="3" t="s">
        <v>192</v>
      </c>
      <c r="C163" s="3">
        <v>33.463560000000001</v>
      </c>
      <c r="D163" s="3">
        <v>35.829369999999997</v>
      </c>
      <c r="E163" s="3">
        <v>33.439349999999997</v>
      </c>
      <c r="F163" s="3" t="s">
        <v>63</v>
      </c>
      <c r="G163" s="3" t="s">
        <v>63</v>
      </c>
      <c r="H163" s="3" t="s">
        <v>63</v>
      </c>
      <c r="I163" s="3" t="s">
        <v>63</v>
      </c>
      <c r="J163" s="3" t="s">
        <v>63</v>
      </c>
      <c r="K163" s="3" t="s">
        <v>63</v>
      </c>
      <c r="L163" s="3" t="s">
        <v>63</v>
      </c>
      <c r="M163" s="3" t="s">
        <v>63</v>
      </c>
      <c r="N163" s="3"/>
      <c r="O163" s="3"/>
    </row>
    <row r="164" spans="1:15" x14ac:dyDescent="0.25">
      <c r="A164" s="3" t="s">
        <v>185</v>
      </c>
      <c r="B164" s="3" t="s">
        <v>193</v>
      </c>
      <c r="C164" s="3" t="s">
        <v>63</v>
      </c>
      <c r="D164" s="3">
        <v>37.5242</v>
      </c>
      <c r="E164" s="3" t="s">
        <v>63</v>
      </c>
      <c r="F164" s="3">
        <v>21.867429999999999</v>
      </c>
      <c r="G164" s="3" t="s">
        <v>63</v>
      </c>
      <c r="H164" s="3">
        <v>20.640920000000001</v>
      </c>
      <c r="I164" s="3">
        <v>26.481310000000001</v>
      </c>
      <c r="J164" s="3">
        <v>32.035299999999999</v>
      </c>
      <c r="K164" s="3">
        <v>25.721260000000001</v>
      </c>
      <c r="L164" s="3">
        <v>26.151979999999998</v>
      </c>
      <c r="M164" s="3" t="s">
        <v>63</v>
      </c>
      <c r="N164" s="3"/>
      <c r="O164" s="3"/>
    </row>
    <row r="165" spans="1:15" x14ac:dyDescent="0.25">
      <c r="A165" s="3" t="s">
        <v>185</v>
      </c>
      <c r="B165" s="3" t="s">
        <v>194</v>
      </c>
      <c r="C165" s="3" t="s">
        <v>63</v>
      </c>
      <c r="D165" s="3" t="s">
        <v>63</v>
      </c>
      <c r="E165" s="3" t="s">
        <v>63</v>
      </c>
      <c r="F165" s="3">
        <v>12.07855</v>
      </c>
      <c r="G165" s="3">
        <v>13.381180000000001</v>
      </c>
      <c r="H165" s="3" t="s">
        <v>63</v>
      </c>
      <c r="I165" s="3" t="s">
        <v>63</v>
      </c>
      <c r="J165" s="3">
        <v>14.677720000000001</v>
      </c>
      <c r="K165" s="3">
        <v>18.154509999999998</v>
      </c>
      <c r="L165" s="3" t="s">
        <v>63</v>
      </c>
      <c r="M165" s="3" t="s">
        <v>63</v>
      </c>
      <c r="N165" s="3"/>
      <c r="O165" s="3"/>
    </row>
    <row r="166" spans="1:15" x14ac:dyDescent="0.25">
      <c r="A166" s="3" t="s">
        <v>185</v>
      </c>
      <c r="B166" s="3" t="s">
        <v>195</v>
      </c>
      <c r="C166" s="3">
        <v>13.755000000000001</v>
      </c>
      <c r="D166" s="3" t="s">
        <v>63</v>
      </c>
      <c r="E166" s="3">
        <v>10.705780000000001</v>
      </c>
      <c r="F166" s="3" t="s">
        <v>63</v>
      </c>
      <c r="G166" s="3" t="s">
        <v>63</v>
      </c>
      <c r="H166" s="3" t="s">
        <v>63</v>
      </c>
      <c r="I166" s="3" t="s">
        <v>63</v>
      </c>
      <c r="J166" s="3" t="s">
        <v>63</v>
      </c>
      <c r="K166" s="3" t="s">
        <v>63</v>
      </c>
      <c r="L166" s="3" t="s">
        <v>63</v>
      </c>
      <c r="M166" s="3" t="s">
        <v>63</v>
      </c>
      <c r="N166" s="3"/>
      <c r="O166" s="3"/>
    </row>
    <row r="167" spans="1:15" x14ac:dyDescent="0.25">
      <c r="A167" s="3" t="s">
        <v>185</v>
      </c>
      <c r="B167" s="3" t="s">
        <v>196</v>
      </c>
      <c r="C167" s="3" t="s">
        <v>63</v>
      </c>
      <c r="D167" s="3" t="s">
        <v>63</v>
      </c>
      <c r="E167" s="3" t="s">
        <v>63</v>
      </c>
      <c r="F167" s="3">
        <v>31.6069</v>
      </c>
      <c r="G167" s="3">
        <v>26.993780000000001</v>
      </c>
      <c r="H167" s="3">
        <v>23.264050000000001</v>
      </c>
      <c r="I167" s="3">
        <v>12.98358</v>
      </c>
      <c r="J167" s="3">
        <v>11.228210000000001</v>
      </c>
      <c r="K167" s="3">
        <v>6.18147</v>
      </c>
      <c r="L167" s="3">
        <v>4.9948199999999998</v>
      </c>
      <c r="M167" s="3" t="s">
        <v>63</v>
      </c>
      <c r="N167" s="3"/>
      <c r="O167" s="3"/>
    </row>
    <row r="168" spans="1:15" x14ac:dyDescent="0.25">
      <c r="A168" s="3" t="s">
        <v>185</v>
      </c>
      <c r="B168" s="3" t="s">
        <v>198</v>
      </c>
      <c r="C168" s="3" t="s">
        <v>63</v>
      </c>
      <c r="D168" s="3">
        <v>41.28783</v>
      </c>
      <c r="E168" s="3" t="s">
        <v>63</v>
      </c>
      <c r="F168" s="3">
        <v>41.123109999999997</v>
      </c>
      <c r="G168" s="3">
        <v>32.470999999999997</v>
      </c>
      <c r="H168" s="3">
        <v>39.281300000000002</v>
      </c>
      <c r="I168" s="3">
        <v>42.618479999999998</v>
      </c>
      <c r="J168" s="3">
        <v>40.034210000000002</v>
      </c>
      <c r="K168" s="3">
        <v>37.893039999999999</v>
      </c>
      <c r="L168" s="3">
        <v>32.974980000000002</v>
      </c>
      <c r="M168" s="3">
        <v>33.003970000000002</v>
      </c>
      <c r="N168" s="3"/>
      <c r="O168" s="3"/>
    </row>
    <row r="169" spans="1:15" x14ac:dyDescent="0.25">
      <c r="A169" s="3" t="s">
        <v>185</v>
      </c>
      <c r="B169" s="3" t="s">
        <v>296</v>
      </c>
      <c r="C169" s="3">
        <v>54.92259</v>
      </c>
      <c r="D169" s="3">
        <v>53.924050000000001</v>
      </c>
      <c r="E169" s="3">
        <v>52.605989999999998</v>
      </c>
      <c r="F169" s="3" t="s">
        <v>63</v>
      </c>
      <c r="G169" s="3" t="s">
        <v>63</v>
      </c>
      <c r="H169" s="3">
        <v>55.303040000000003</v>
      </c>
      <c r="I169" s="3" t="s">
        <v>63</v>
      </c>
      <c r="J169" s="3" t="s">
        <v>63</v>
      </c>
      <c r="K169" s="3" t="s">
        <v>63</v>
      </c>
      <c r="L169" s="3" t="s">
        <v>63</v>
      </c>
      <c r="M169" s="3" t="s">
        <v>63</v>
      </c>
      <c r="N169" s="3"/>
      <c r="O169" s="3"/>
    </row>
    <row r="170" spans="1:15" x14ac:dyDescent="0.25">
      <c r="A170" s="3" t="s">
        <v>185</v>
      </c>
      <c r="B170" s="3" t="s">
        <v>297</v>
      </c>
      <c r="C170" s="3">
        <v>34.4619</v>
      </c>
      <c r="D170" s="3">
        <v>31.69774</v>
      </c>
      <c r="E170" s="3">
        <v>29.66009</v>
      </c>
      <c r="F170" s="3">
        <v>33.720489999999998</v>
      </c>
      <c r="G170" s="3">
        <v>35.84601</v>
      </c>
      <c r="H170" s="3">
        <v>39.249600000000001</v>
      </c>
      <c r="I170" s="3" t="s">
        <v>63</v>
      </c>
      <c r="J170" s="3">
        <v>47.005450000000003</v>
      </c>
      <c r="K170" s="3">
        <v>47.348179999999999</v>
      </c>
      <c r="L170" s="3" t="s">
        <v>63</v>
      </c>
      <c r="M170" s="3" t="s">
        <v>63</v>
      </c>
      <c r="N170" s="3"/>
      <c r="O170" s="3"/>
    </row>
    <row r="171" spans="1:15" x14ac:dyDescent="0.25">
      <c r="A171" s="3" t="s">
        <v>185</v>
      </c>
      <c r="B171" s="3" t="s">
        <v>199</v>
      </c>
      <c r="C171" s="3">
        <v>12.133609999999999</v>
      </c>
      <c r="D171" s="3">
        <v>6.9256700000000002</v>
      </c>
      <c r="E171" s="3">
        <v>11.662050000000001</v>
      </c>
      <c r="F171" s="3">
        <v>15.421939999999999</v>
      </c>
      <c r="G171" s="3">
        <v>14.629149999999999</v>
      </c>
      <c r="H171" s="3">
        <v>15.69232</v>
      </c>
      <c r="I171" s="3">
        <v>15.62866</v>
      </c>
      <c r="J171" s="3">
        <v>17.406110000000002</v>
      </c>
      <c r="K171" s="3">
        <v>16.349139999999998</v>
      </c>
      <c r="L171" s="3" t="s">
        <v>63</v>
      </c>
      <c r="M171" s="3" t="s">
        <v>63</v>
      </c>
      <c r="N171" s="3"/>
      <c r="O171" s="3"/>
    </row>
    <row r="172" spans="1:15" x14ac:dyDescent="0.25">
      <c r="A172" s="3" t="s">
        <v>185</v>
      </c>
      <c r="B172" s="3" t="s">
        <v>200</v>
      </c>
      <c r="C172" s="3">
        <v>25.62368</v>
      </c>
      <c r="D172" s="3">
        <v>21.719180000000001</v>
      </c>
      <c r="E172" s="3">
        <v>20.192550000000001</v>
      </c>
      <c r="F172" s="3" t="s">
        <v>63</v>
      </c>
      <c r="G172" s="3">
        <v>13.84104</v>
      </c>
      <c r="H172" s="3">
        <v>14.378069999999999</v>
      </c>
      <c r="I172" s="3" t="s">
        <v>63</v>
      </c>
      <c r="J172" s="3" t="s">
        <v>63</v>
      </c>
      <c r="K172" s="3" t="s">
        <v>63</v>
      </c>
      <c r="L172" s="3" t="s">
        <v>63</v>
      </c>
      <c r="M172" s="3" t="s">
        <v>63</v>
      </c>
      <c r="N172" s="3"/>
      <c r="O172" s="3"/>
    </row>
    <row r="173" spans="1:15" x14ac:dyDescent="0.25">
      <c r="A173" s="3" t="s">
        <v>185</v>
      </c>
      <c r="B173" s="3" t="s">
        <v>202</v>
      </c>
      <c r="C173" s="3">
        <v>32.106549999999999</v>
      </c>
      <c r="D173" s="3">
        <v>32.695360000000001</v>
      </c>
      <c r="E173" s="3">
        <v>29.721730000000001</v>
      </c>
      <c r="F173" s="3">
        <v>29.960249999999998</v>
      </c>
      <c r="G173" s="3">
        <v>30.17821</v>
      </c>
      <c r="H173" s="3">
        <v>24.086749999999999</v>
      </c>
      <c r="I173" s="3">
        <v>22.348240000000001</v>
      </c>
      <c r="J173" s="3">
        <v>19.84564</v>
      </c>
      <c r="K173" s="3">
        <v>18.191479999999999</v>
      </c>
      <c r="L173" s="3">
        <v>14.7417</v>
      </c>
      <c r="M173" s="3" t="s">
        <v>63</v>
      </c>
      <c r="N173" s="3"/>
      <c r="O173" s="3"/>
    </row>
    <row r="174" spans="1:15" x14ac:dyDescent="0.25">
      <c r="A174" s="3" t="s">
        <v>185</v>
      </c>
      <c r="B174" s="3" t="s">
        <v>203</v>
      </c>
      <c r="C174" s="3" t="s">
        <v>63</v>
      </c>
      <c r="D174" s="3">
        <v>7.9731300000000003</v>
      </c>
      <c r="E174" s="3">
        <v>8.7824399999999994</v>
      </c>
      <c r="F174" s="3" t="s">
        <v>63</v>
      </c>
      <c r="G174" s="3" t="s">
        <v>63</v>
      </c>
      <c r="H174" s="3" t="s">
        <v>63</v>
      </c>
      <c r="I174" s="3" t="s">
        <v>63</v>
      </c>
      <c r="J174" s="3">
        <v>2.1784699999999999</v>
      </c>
      <c r="K174" s="3">
        <v>3.62358</v>
      </c>
      <c r="L174" s="3">
        <v>0.81645000000000001</v>
      </c>
      <c r="M174" s="3" t="s">
        <v>63</v>
      </c>
      <c r="N174" s="3"/>
      <c r="O174" s="3"/>
    </row>
    <row r="175" spans="1:15" x14ac:dyDescent="0.25">
      <c r="A175" s="3" t="s">
        <v>185</v>
      </c>
      <c r="B175" s="3" t="s">
        <v>204</v>
      </c>
      <c r="C175" s="3">
        <v>29.296769999999999</v>
      </c>
      <c r="D175" s="3">
        <v>25.311990000000002</v>
      </c>
      <c r="E175" s="3">
        <v>25.823340000000002</v>
      </c>
      <c r="F175" s="3">
        <v>24.051359999999999</v>
      </c>
      <c r="G175" s="3">
        <v>20.485489999999999</v>
      </c>
      <c r="H175" s="3" t="s">
        <v>63</v>
      </c>
      <c r="I175" s="3">
        <v>21.912680000000002</v>
      </c>
      <c r="J175" s="3" t="s">
        <v>63</v>
      </c>
      <c r="K175" s="3" t="s">
        <v>63</v>
      </c>
      <c r="L175" s="3" t="s">
        <v>63</v>
      </c>
      <c r="M175" s="3" t="s">
        <v>63</v>
      </c>
      <c r="N175" s="3"/>
      <c r="O175" s="3"/>
    </row>
    <row r="176" spans="1:15" x14ac:dyDescent="0.25">
      <c r="A176" s="3" t="s">
        <v>185</v>
      </c>
      <c r="B176" s="3" t="s">
        <v>205</v>
      </c>
      <c r="C176" s="3">
        <v>27.331759999999999</v>
      </c>
      <c r="D176" s="3" t="s">
        <v>63</v>
      </c>
      <c r="E176" s="3" t="s">
        <v>63</v>
      </c>
      <c r="F176" s="3" t="s">
        <v>63</v>
      </c>
      <c r="G176" s="3" t="s">
        <v>63</v>
      </c>
      <c r="H176" s="3" t="s">
        <v>63</v>
      </c>
      <c r="I176" s="3" t="s">
        <v>63</v>
      </c>
      <c r="J176" s="3" t="s">
        <v>63</v>
      </c>
      <c r="K176" s="3" t="s">
        <v>63</v>
      </c>
      <c r="L176" s="3" t="s">
        <v>63</v>
      </c>
      <c r="M176" s="3" t="s">
        <v>63</v>
      </c>
      <c r="N176" s="3"/>
      <c r="O176" s="3"/>
    </row>
    <row r="177" spans="1:15" x14ac:dyDescent="0.25">
      <c r="A177" s="3" t="s">
        <v>185</v>
      </c>
      <c r="B177" s="3" t="s">
        <v>206</v>
      </c>
      <c r="C177" s="3" t="s">
        <v>63</v>
      </c>
      <c r="D177" s="3" t="s">
        <v>63</v>
      </c>
      <c r="E177" s="3">
        <v>18.769939999999998</v>
      </c>
      <c r="F177" s="3" t="s">
        <v>63</v>
      </c>
      <c r="G177" s="3" t="s">
        <v>63</v>
      </c>
      <c r="H177" s="3" t="s">
        <v>63</v>
      </c>
      <c r="I177" s="3" t="s">
        <v>63</v>
      </c>
      <c r="J177" s="3" t="s">
        <v>63</v>
      </c>
      <c r="K177" s="3" t="s">
        <v>63</v>
      </c>
      <c r="L177" s="3" t="s">
        <v>63</v>
      </c>
      <c r="M177" s="3" t="s">
        <v>63</v>
      </c>
      <c r="N177" s="3"/>
      <c r="O177" s="3"/>
    </row>
    <row r="178" spans="1:15" x14ac:dyDescent="0.25">
      <c r="A178" s="3" t="s">
        <v>185</v>
      </c>
      <c r="B178" s="3" t="s">
        <v>207</v>
      </c>
      <c r="C178" s="3">
        <v>10.77201</v>
      </c>
      <c r="D178" s="3">
        <v>10.5777</v>
      </c>
      <c r="E178" s="3">
        <v>10.3437</v>
      </c>
      <c r="F178" s="3">
        <v>9.3552099999999996</v>
      </c>
      <c r="G178" s="3">
        <v>9.1173400000000004</v>
      </c>
      <c r="H178" s="3">
        <v>7.6165900000000004</v>
      </c>
      <c r="I178" s="3">
        <v>5.3357599999999996</v>
      </c>
      <c r="J178" s="3">
        <v>2.43418</v>
      </c>
      <c r="K178" s="3" t="s">
        <v>63</v>
      </c>
      <c r="L178" s="3" t="s">
        <v>63</v>
      </c>
      <c r="M178" s="3" t="s">
        <v>63</v>
      </c>
      <c r="N178" s="3"/>
      <c r="O178" s="3"/>
    </row>
    <row r="179" spans="1:15" x14ac:dyDescent="0.25">
      <c r="A179" s="3" t="s">
        <v>185</v>
      </c>
      <c r="B179" s="3" t="s">
        <v>208</v>
      </c>
      <c r="C179" s="3" t="s">
        <v>63</v>
      </c>
      <c r="D179" s="3" t="s">
        <v>63</v>
      </c>
      <c r="E179" s="3" t="s">
        <v>63</v>
      </c>
      <c r="F179" s="3" t="s">
        <v>63</v>
      </c>
      <c r="G179" s="3">
        <v>6.7675299999999998</v>
      </c>
      <c r="H179" s="3" t="s">
        <v>63</v>
      </c>
      <c r="I179" s="3" t="s">
        <v>63</v>
      </c>
      <c r="J179" s="3">
        <v>21.358930000000001</v>
      </c>
      <c r="K179" s="3" t="s">
        <v>63</v>
      </c>
      <c r="L179" s="3" t="s">
        <v>63</v>
      </c>
      <c r="M179" s="3" t="s">
        <v>63</v>
      </c>
      <c r="N179" s="3"/>
      <c r="O179" s="3"/>
    </row>
    <row r="180" spans="1:15" x14ac:dyDescent="0.25">
      <c r="A180" s="3" t="s">
        <v>185</v>
      </c>
      <c r="B180" s="3" t="s">
        <v>209</v>
      </c>
      <c r="C180" s="3" t="s">
        <v>63</v>
      </c>
      <c r="D180" s="3" t="s">
        <v>63</v>
      </c>
      <c r="E180" s="3" t="s">
        <v>63</v>
      </c>
      <c r="F180" s="3" t="s">
        <v>63</v>
      </c>
      <c r="G180" s="3" t="s">
        <v>63</v>
      </c>
      <c r="H180" s="3" t="s">
        <v>63</v>
      </c>
      <c r="I180" s="3" t="s">
        <v>63</v>
      </c>
      <c r="J180" s="3" t="s">
        <v>63</v>
      </c>
      <c r="K180" s="3">
        <v>1.9599299999999999</v>
      </c>
      <c r="L180" s="3">
        <v>2.32186</v>
      </c>
      <c r="M180" s="3" t="s">
        <v>63</v>
      </c>
      <c r="N180" s="3"/>
      <c r="O180" s="3"/>
    </row>
    <row r="181" spans="1:15" x14ac:dyDescent="0.25">
      <c r="A181" s="3" t="s">
        <v>185</v>
      </c>
      <c r="B181" s="3" t="s">
        <v>211</v>
      </c>
      <c r="C181" s="3">
        <v>31.689060000000001</v>
      </c>
      <c r="D181" s="3">
        <v>30.69678</v>
      </c>
      <c r="E181" s="3">
        <v>32.947839999999999</v>
      </c>
      <c r="F181" s="3">
        <v>37.357430000000001</v>
      </c>
      <c r="G181" s="3">
        <v>36.490960000000001</v>
      </c>
      <c r="H181" s="3">
        <v>39.290939999999999</v>
      </c>
      <c r="I181" s="3">
        <v>37.861280000000001</v>
      </c>
      <c r="J181" s="3">
        <v>32.594880000000003</v>
      </c>
      <c r="K181" s="3">
        <v>40.988410000000002</v>
      </c>
      <c r="L181" s="3" t="s">
        <v>63</v>
      </c>
      <c r="M181" s="3" t="s">
        <v>63</v>
      </c>
      <c r="N181" s="3"/>
      <c r="O181" s="3"/>
    </row>
    <row r="182" spans="1:15" x14ac:dyDescent="0.25">
      <c r="A182" s="3" t="s">
        <v>185</v>
      </c>
      <c r="B182" s="3" t="s">
        <v>212</v>
      </c>
      <c r="C182" s="3">
        <v>27.290189999999999</v>
      </c>
      <c r="D182" s="3">
        <v>26.7437</v>
      </c>
      <c r="E182" s="3">
        <v>27.954599999999999</v>
      </c>
      <c r="F182" s="3">
        <v>25.189579999999999</v>
      </c>
      <c r="G182" s="3">
        <v>23.055150000000001</v>
      </c>
      <c r="H182" s="3" t="s">
        <v>63</v>
      </c>
      <c r="I182" s="3">
        <v>26.517050000000001</v>
      </c>
      <c r="J182" s="3">
        <v>21.680009999999999</v>
      </c>
      <c r="K182" s="3">
        <v>19.691109999999998</v>
      </c>
      <c r="L182" s="3">
        <v>23.142399999999999</v>
      </c>
      <c r="M182" s="3" t="s">
        <v>63</v>
      </c>
      <c r="N182" s="3"/>
      <c r="O182" s="3"/>
    </row>
    <row r="183" spans="1:15" x14ac:dyDescent="0.25">
      <c r="A183" s="3" t="s">
        <v>185</v>
      </c>
      <c r="B183" s="3" t="s">
        <v>213</v>
      </c>
      <c r="C183" s="3">
        <v>1.05789</v>
      </c>
      <c r="D183" s="3">
        <v>1.18692</v>
      </c>
      <c r="E183" s="3">
        <v>4.28911</v>
      </c>
      <c r="F183" s="3">
        <v>2.1541000000000001</v>
      </c>
      <c r="G183" s="3">
        <v>1.19387</v>
      </c>
      <c r="H183" s="3">
        <v>1.07612</v>
      </c>
      <c r="I183" s="3">
        <v>1.5011000000000001</v>
      </c>
      <c r="J183" s="3">
        <v>1.1009100000000001</v>
      </c>
      <c r="K183" s="3">
        <v>1.3039799999999999</v>
      </c>
      <c r="L183" s="3">
        <v>1.4031400000000001</v>
      </c>
      <c r="M183" s="3" t="s">
        <v>63</v>
      </c>
      <c r="N183" s="3"/>
      <c r="O183" s="3"/>
    </row>
    <row r="184" spans="1:15" x14ac:dyDescent="0.25">
      <c r="A184" s="3" t="s">
        <v>185</v>
      </c>
      <c r="B184" s="3" t="s">
        <v>214</v>
      </c>
      <c r="C184" s="3">
        <v>10.025180000000001</v>
      </c>
      <c r="D184" s="3">
        <v>12.311210000000001</v>
      </c>
      <c r="E184" s="3">
        <v>12.06354</v>
      </c>
      <c r="F184" s="3">
        <v>10.87527</v>
      </c>
      <c r="G184" s="3">
        <v>10.087960000000001</v>
      </c>
      <c r="H184" s="3">
        <v>8.4854099999999999</v>
      </c>
      <c r="I184" s="3">
        <v>9.2335600000000007</v>
      </c>
      <c r="J184" s="3">
        <v>10.12646</v>
      </c>
      <c r="K184" s="3">
        <v>6.0706600000000002</v>
      </c>
      <c r="L184" s="3">
        <v>2.4034399999999998</v>
      </c>
      <c r="M184" s="3" t="s">
        <v>63</v>
      </c>
      <c r="N184" s="3"/>
      <c r="O184" s="3"/>
    </row>
    <row r="185" spans="1:15" x14ac:dyDescent="0.25">
      <c r="A185" s="3" t="s">
        <v>185</v>
      </c>
      <c r="B185" s="3" t="s">
        <v>215</v>
      </c>
      <c r="C185" s="3">
        <v>7.0705200000000001</v>
      </c>
      <c r="D185" s="3" t="s">
        <v>63</v>
      </c>
      <c r="E185" s="3">
        <v>3.6478700000000002</v>
      </c>
      <c r="F185" s="3">
        <v>1.1656899999999999</v>
      </c>
      <c r="G185" s="3" t="s">
        <v>63</v>
      </c>
      <c r="H185" s="3" t="s">
        <v>63</v>
      </c>
      <c r="I185" s="3" t="s">
        <v>63</v>
      </c>
      <c r="J185" s="3">
        <v>1.4196599999999999</v>
      </c>
      <c r="K185" s="3">
        <v>1.5189600000000001</v>
      </c>
      <c r="L185" s="3" t="s">
        <v>63</v>
      </c>
      <c r="M185" s="3" t="s">
        <v>63</v>
      </c>
      <c r="N185" s="3"/>
      <c r="O185" s="3"/>
    </row>
    <row r="186" spans="1:15" x14ac:dyDescent="0.25">
      <c r="A186" s="3" t="s">
        <v>185</v>
      </c>
      <c r="B186" s="3" t="s">
        <v>216</v>
      </c>
      <c r="C186" s="3">
        <v>44.852780000000003</v>
      </c>
      <c r="D186" s="3">
        <v>40.11674</v>
      </c>
      <c r="E186" s="3">
        <v>38.8279</v>
      </c>
      <c r="F186" s="3">
        <v>39.168379999999999</v>
      </c>
      <c r="G186" s="3">
        <v>39.136380000000003</v>
      </c>
      <c r="H186" s="3">
        <v>37.50665</v>
      </c>
      <c r="I186" s="3">
        <v>36.42953</v>
      </c>
      <c r="J186" s="3">
        <v>33.511960000000002</v>
      </c>
      <c r="K186" s="3" t="s">
        <v>63</v>
      </c>
      <c r="L186" s="3">
        <v>41.025359999999999</v>
      </c>
      <c r="M186" s="3" t="s">
        <v>63</v>
      </c>
      <c r="N186" s="3"/>
      <c r="O186" s="3"/>
    </row>
    <row r="187" spans="1:15" x14ac:dyDescent="0.25">
      <c r="A187" s="3" t="s">
        <v>185</v>
      </c>
      <c r="B187" s="3" t="s">
        <v>247</v>
      </c>
      <c r="C187" s="3">
        <v>34.01708</v>
      </c>
      <c r="D187" s="3" t="s">
        <v>63</v>
      </c>
      <c r="E187" s="3" t="s">
        <v>63</v>
      </c>
      <c r="F187" s="3" t="s">
        <v>63</v>
      </c>
      <c r="G187" s="3" t="s">
        <v>63</v>
      </c>
      <c r="H187" s="3" t="s">
        <v>63</v>
      </c>
      <c r="I187" s="3" t="s">
        <v>63</v>
      </c>
      <c r="J187" s="3" t="s">
        <v>63</v>
      </c>
      <c r="K187" s="3" t="s">
        <v>63</v>
      </c>
      <c r="L187" s="3" t="s">
        <v>63</v>
      </c>
      <c r="M187" s="3" t="s">
        <v>63</v>
      </c>
      <c r="N187" s="3"/>
      <c r="O187" s="3"/>
    </row>
    <row r="188" spans="1:15" x14ac:dyDescent="0.25">
      <c r="A188" s="3" t="s">
        <v>185</v>
      </c>
      <c r="B188" s="3" t="s">
        <v>217</v>
      </c>
      <c r="C188" s="3" t="s">
        <v>63</v>
      </c>
      <c r="D188" s="3" t="s">
        <v>63</v>
      </c>
      <c r="E188" s="3" t="s">
        <v>63</v>
      </c>
      <c r="F188" s="3" t="s">
        <v>63</v>
      </c>
      <c r="G188" s="3" t="s">
        <v>63</v>
      </c>
      <c r="H188" s="3" t="s">
        <v>63</v>
      </c>
      <c r="I188" s="3">
        <v>0.77439999999999998</v>
      </c>
      <c r="J188" s="3">
        <v>2.3151000000000002</v>
      </c>
      <c r="K188" s="3">
        <v>4.3201099999999997</v>
      </c>
      <c r="L188" s="3">
        <v>6.3421500000000002</v>
      </c>
      <c r="M188" s="3" t="s">
        <v>63</v>
      </c>
      <c r="N188" s="3"/>
      <c r="O188" s="3"/>
    </row>
    <row r="189" spans="1:15" x14ac:dyDescent="0.25">
      <c r="A189" s="3" t="s">
        <v>185</v>
      </c>
      <c r="B189" s="3" t="s">
        <v>218</v>
      </c>
      <c r="C189" s="3">
        <v>9.2888099999999998</v>
      </c>
      <c r="D189" s="3" t="s">
        <v>63</v>
      </c>
      <c r="E189" s="3" t="s">
        <v>63</v>
      </c>
      <c r="F189" s="3">
        <v>11.49269</v>
      </c>
      <c r="G189" s="3">
        <v>11.154629999999999</v>
      </c>
      <c r="H189" s="3">
        <v>11.29992</v>
      </c>
      <c r="I189" s="3" t="s">
        <v>63</v>
      </c>
      <c r="J189" s="3">
        <v>6.0331000000000001</v>
      </c>
      <c r="K189" s="3" t="s">
        <v>63</v>
      </c>
      <c r="L189" s="3" t="s">
        <v>63</v>
      </c>
      <c r="M189" s="3" t="s">
        <v>63</v>
      </c>
      <c r="N189" s="3"/>
      <c r="O189" s="3"/>
    </row>
    <row r="190" spans="1:15" x14ac:dyDescent="0.25">
      <c r="A190" s="3" t="s">
        <v>185</v>
      </c>
      <c r="B190" s="3" t="s">
        <v>219</v>
      </c>
      <c r="C190" s="3">
        <v>27.427040000000002</v>
      </c>
      <c r="D190" s="3">
        <v>26.63579</v>
      </c>
      <c r="E190" s="3">
        <v>23.740729999999999</v>
      </c>
      <c r="F190" s="3">
        <v>24.790050000000001</v>
      </c>
      <c r="G190" s="3">
        <v>24.057839999999999</v>
      </c>
      <c r="H190" s="3">
        <v>24.22231</v>
      </c>
      <c r="I190" s="3" t="s">
        <v>63</v>
      </c>
      <c r="J190" s="3" t="s">
        <v>63</v>
      </c>
      <c r="K190" s="3" t="s">
        <v>63</v>
      </c>
      <c r="L190" s="3">
        <v>25.744669999999999</v>
      </c>
      <c r="M190" s="3" t="s">
        <v>63</v>
      </c>
      <c r="N190" s="3"/>
      <c r="O190" s="3"/>
    </row>
    <row r="191" spans="1:15" x14ac:dyDescent="0.25">
      <c r="A191" s="3" t="s">
        <v>185</v>
      </c>
      <c r="B191" s="3" t="s">
        <v>220</v>
      </c>
      <c r="C191" s="3" t="s">
        <v>63</v>
      </c>
      <c r="D191" s="3" t="s">
        <v>63</v>
      </c>
      <c r="E191" s="3" t="s">
        <v>63</v>
      </c>
      <c r="F191" s="3">
        <v>0.78800000000000003</v>
      </c>
      <c r="G191" s="3">
        <v>1.00928</v>
      </c>
      <c r="H191" s="3">
        <v>0.90093000000000001</v>
      </c>
      <c r="I191" s="3">
        <v>1.7217499999999999</v>
      </c>
      <c r="J191" s="3">
        <v>2.7507899999999998</v>
      </c>
      <c r="K191" s="3">
        <v>2.9142000000000001</v>
      </c>
      <c r="L191" s="3">
        <v>2.3933499999999999</v>
      </c>
      <c r="M191" s="3" t="s">
        <v>63</v>
      </c>
      <c r="N191" s="3"/>
      <c r="O191" s="3"/>
    </row>
    <row r="192" spans="1:15" x14ac:dyDescent="0.25">
      <c r="A192" s="3" t="s">
        <v>185</v>
      </c>
      <c r="B192" s="3" t="s">
        <v>221</v>
      </c>
      <c r="C192" s="3" t="s">
        <v>63</v>
      </c>
      <c r="D192" s="3" t="s">
        <v>63</v>
      </c>
      <c r="E192" s="3">
        <v>4.0700500000000002</v>
      </c>
      <c r="F192" s="3">
        <v>0.22514999999999999</v>
      </c>
      <c r="G192" s="3" t="s">
        <v>63</v>
      </c>
      <c r="H192" s="3">
        <v>1.6432800000000001</v>
      </c>
      <c r="I192" s="3">
        <v>0.51100000000000001</v>
      </c>
      <c r="J192" s="3" t="s">
        <v>63</v>
      </c>
      <c r="K192" s="3" t="s">
        <v>63</v>
      </c>
      <c r="L192" s="3" t="s">
        <v>63</v>
      </c>
      <c r="M192" s="3" t="s">
        <v>63</v>
      </c>
      <c r="N192" s="3"/>
      <c r="O192" s="3"/>
    </row>
    <row r="193" spans="1:15" x14ac:dyDescent="0.25">
      <c r="A193" s="3" t="s">
        <v>185</v>
      </c>
      <c r="B193" s="3" t="s">
        <v>222</v>
      </c>
      <c r="C193" s="3" t="s">
        <v>63</v>
      </c>
      <c r="D193" s="3" t="s">
        <v>63</v>
      </c>
      <c r="E193" s="3" t="s">
        <v>63</v>
      </c>
      <c r="F193" s="3" t="s">
        <v>63</v>
      </c>
      <c r="G193" s="3" t="s">
        <v>63</v>
      </c>
      <c r="H193" s="3">
        <v>4.3544900000000002</v>
      </c>
      <c r="I193" s="3" t="s">
        <v>63</v>
      </c>
      <c r="J193" s="3">
        <v>7.5506200000000003</v>
      </c>
      <c r="K193" s="3">
        <v>11.007960000000001</v>
      </c>
      <c r="L193" s="3" t="s">
        <v>63</v>
      </c>
      <c r="M193" s="3" t="s">
        <v>63</v>
      </c>
      <c r="N193" s="3"/>
      <c r="O193" s="3"/>
    </row>
    <row r="194" spans="1:15" x14ac:dyDescent="0.25">
      <c r="A194" s="3" t="s">
        <v>185</v>
      </c>
      <c r="B194" s="3" t="s">
        <v>223</v>
      </c>
      <c r="C194" s="3" t="s">
        <v>63</v>
      </c>
      <c r="D194" s="3">
        <v>55.50271</v>
      </c>
      <c r="E194" s="3" t="s">
        <v>63</v>
      </c>
      <c r="F194" s="3" t="s">
        <v>63</v>
      </c>
      <c r="G194" s="3" t="s">
        <v>63</v>
      </c>
      <c r="H194" s="3">
        <v>62.359479999999998</v>
      </c>
      <c r="I194" s="3" t="s">
        <v>63</v>
      </c>
      <c r="J194" s="3" t="s">
        <v>63</v>
      </c>
      <c r="K194" s="3" t="s">
        <v>63</v>
      </c>
      <c r="L194" s="3" t="s">
        <v>63</v>
      </c>
      <c r="M194" s="3" t="s">
        <v>63</v>
      </c>
      <c r="N194" s="3"/>
      <c r="O194" s="3"/>
    </row>
    <row r="195" spans="1:15" x14ac:dyDescent="0.25">
      <c r="A195" s="3" t="s">
        <v>185</v>
      </c>
      <c r="B195" s="3" t="s">
        <v>224</v>
      </c>
      <c r="C195" s="3" t="s">
        <v>63</v>
      </c>
      <c r="D195" s="3" t="s">
        <v>63</v>
      </c>
      <c r="E195" s="3" t="s">
        <v>63</v>
      </c>
      <c r="F195" s="3" t="s">
        <v>63</v>
      </c>
      <c r="G195" s="3">
        <v>7.8419100000000004</v>
      </c>
      <c r="H195" s="3">
        <v>5.9475899999999999</v>
      </c>
      <c r="I195" s="3">
        <v>8.0502199999999995</v>
      </c>
      <c r="J195" s="3">
        <v>7.3856400000000004</v>
      </c>
      <c r="K195" s="3">
        <v>5.3079999999999998</v>
      </c>
      <c r="L195" s="3">
        <v>3.14418</v>
      </c>
      <c r="M195" s="3" t="s">
        <v>63</v>
      </c>
      <c r="N195" s="3"/>
      <c r="O195" s="3"/>
    </row>
    <row r="196" spans="1:15" x14ac:dyDescent="0.25">
      <c r="A196" s="3" t="s">
        <v>185</v>
      </c>
      <c r="B196" s="3" t="s">
        <v>225</v>
      </c>
      <c r="C196" s="3">
        <v>8.3775099999999991</v>
      </c>
      <c r="D196" s="3">
        <v>5.2275200000000002</v>
      </c>
      <c r="E196" s="3" t="s">
        <v>63</v>
      </c>
      <c r="F196" s="3">
        <v>4.3564400000000001</v>
      </c>
      <c r="G196" s="3" t="s">
        <v>63</v>
      </c>
      <c r="H196" s="3" t="s">
        <v>63</v>
      </c>
      <c r="I196" s="3" t="s">
        <v>63</v>
      </c>
      <c r="J196" s="3" t="s">
        <v>63</v>
      </c>
      <c r="K196" s="3" t="s">
        <v>63</v>
      </c>
      <c r="L196" s="3" t="s">
        <v>63</v>
      </c>
      <c r="M196" s="3" t="s">
        <v>63</v>
      </c>
      <c r="N196" s="3"/>
      <c r="O196" s="3"/>
    </row>
    <row r="197" spans="1:15" x14ac:dyDescent="0.25">
      <c r="A197" s="3" t="s">
        <v>185</v>
      </c>
      <c r="B197" s="3" t="s">
        <v>226</v>
      </c>
      <c r="C197" s="3">
        <v>7.3832399999999998</v>
      </c>
      <c r="D197" s="3" t="s">
        <v>63</v>
      </c>
      <c r="E197" s="3">
        <v>12.499219999999999</v>
      </c>
      <c r="F197" s="3">
        <v>14.99037</v>
      </c>
      <c r="G197" s="3">
        <v>16.679590000000001</v>
      </c>
      <c r="H197" s="3" t="s">
        <v>63</v>
      </c>
      <c r="I197" s="3">
        <v>15.43952</v>
      </c>
      <c r="J197" s="3">
        <v>15.43671</v>
      </c>
      <c r="K197" s="3">
        <v>17.649059999999999</v>
      </c>
      <c r="L197" s="3">
        <v>13.3607</v>
      </c>
      <c r="M197" s="3" t="s">
        <v>63</v>
      </c>
      <c r="N197" s="3"/>
      <c r="O197" s="3"/>
    </row>
    <row r="198" spans="1:15" x14ac:dyDescent="0.25">
      <c r="A198" s="3" t="s">
        <v>185</v>
      </c>
      <c r="B198" s="3" t="s">
        <v>227</v>
      </c>
      <c r="C198" s="3">
        <v>13.98499</v>
      </c>
      <c r="D198" s="3">
        <v>10.44007</v>
      </c>
      <c r="E198" s="3">
        <v>9.1174099999999996</v>
      </c>
      <c r="F198" s="3">
        <v>11.766529999999999</v>
      </c>
      <c r="G198" s="3" t="s">
        <v>63</v>
      </c>
      <c r="H198" s="3" t="s">
        <v>63</v>
      </c>
      <c r="I198" s="3" t="s">
        <v>63</v>
      </c>
      <c r="J198" s="3">
        <v>14.896459999999999</v>
      </c>
      <c r="K198" s="3" t="s">
        <v>63</v>
      </c>
      <c r="L198" s="3" t="s">
        <v>63</v>
      </c>
      <c r="M198" s="3" t="s">
        <v>63</v>
      </c>
      <c r="N198" s="3"/>
      <c r="O198" s="3"/>
    </row>
    <row r="199" spans="1:15" x14ac:dyDescent="0.25">
      <c r="A199" s="3" t="s">
        <v>185</v>
      </c>
      <c r="B199" s="3" t="s">
        <v>228</v>
      </c>
      <c r="C199" s="3" t="s">
        <v>63</v>
      </c>
      <c r="D199" s="3" t="s">
        <v>63</v>
      </c>
      <c r="E199" s="3">
        <v>0.58628000000000002</v>
      </c>
      <c r="F199" s="3">
        <v>0.48675000000000002</v>
      </c>
      <c r="G199" s="3" t="s">
        <v>63</v>
      </c>
      <c r="H199" s="3" t="s">
        <v>63</v>
      </c>
      <c r="I199" s="3" t="s">
        <v>63</v>
      </c>
      <c r="J199" s="3" t="s">
        <v>63</v>
      </c>
      <c r="K199" s="3" t="s">
        <v>63</v>
      </c>
      <c r="L199" s="3" t="s">
        <v>63</v>
      </c>
      <c r="M199" s="3" t="s">
        <v>63</v>
      </c>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229</v>
      </c>
    </row>
    <row r="4" spans="1:15" x14ac:dyDescent="0.25">
      <c r="A4" t="s">
        <v>282</v>
      </c>
    </row>
    <row r="5" spans="1:15" x14ac:dyDescent="0.25">
      <c r="A5" t="s">
        <v>283</v>
      </c>
    </row>
    <row r="6" spans="1:15" x14ac:dyDescent="0.25">
      <c r="A6" t="s">
        <v>298</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64</v>
      </c>
      <c r="C11" s="3">
        <v>25.71058</v>
      </c>
      <c r="D11" s="3" t="s">
        <v>63</v>
      </c>
      <c r="E11" s="3" t="s">
        <v>63</v>
      </c>
      <c r="F11" s="3" t="s">
        <v>63</v>
      </c>
      <c r="G11" s="3" t="s">
        <v>63</v>
      </c>
      <c r="H11" s="3" t="s">
        <v>63</v>
      </c>
      <c r="I11" s="3" t="s">
        <v>63</v>
      </c>
      <c r="J11" s="3" t="s">
        <v>63</v>
      </c>
      <c r="K11" s="3" t="s">
        <v>63</v>
      </c>
      <c r="L11" s="3" t="s">
        <v>63</v>
      </c>
      <c r="M11" s="3" t="s">
        <v>63</v>
      </c>
      <c r="N11" s="3"/>
      <c r="O11" s="3"/>
    </row>
    <row r="12" spans="1:15" x14ac:dyDescent="0.25">
      <c r="A12" s="3" t="s">
        <v>61</v>
      </c>
      <c r="B12" s="3" t="s">
        <v>65</v>
      </c>
      <c r="C12" s="3">
        <v>22.42971</v>
      </c>
      <c r="D12" s="3">
        <v>19.740169999999999</v>
      </c>
      <c r="E12" s="3">
        <v>16.558309999999999</v>
      </c>
      <c r="F12" s="3">
        <v>18.615410000000001</v>
      </c>
      <c r="G12" s="3" t="s">
        <v>63</v>
      </c>
      <c r="H12" s="3">
        <v>15.02018</v>
      </c>
      <c r="I12" s="3">
        <v>14.41619</v>
      </c>
      <c r="J12" s="3">
        <v>13.10727</v>
      </c>
      <c r="K12" s="3">
        <v>12.01717</v>
      </c>
      <c r="L12" s="3" t="s">
        <v>63</v>
      </c>
      <c r="M12" s="3" t="s">
        <v>63</v>
      </c>
      <c r="N12" s="3"/>
      <c r="O12" s="3"/>
    </row>
    <row r="13" spans="1:15" x14ac:dyDescent="0.25">
      <c r="A13" s="3" t="s">
        <v>61</v>
      </c>
      <c r="B13" s="3" t="s">
        <v>66</v>
      </c>
      <c r="C13" s="3" t="s">
        <v>63</v>
      </c>
      <c r="D13" s="3" t="s">
        <v>63</v>
      </c>
      <c r="E13" s="3" t="s">
        <v>63</v>
      </c>
      <c r="F13" s="3">
        <v>14.876720000000001</v>
      </c>
      <c r="G13" s="3" t="s">
        <v>63</v>
      </c>
      <c r="H13" s="3" t="s">
        <v>63</v>
      </c>
      <c r="I13" s="3" t="s">
        <v>63</v>
      </c>
      <c r="J13" s="3" t="s">
        <v>63</v>
      </c>
      <c r="K13" s="3" t="s">
        <v>63</v>
      </c>
      <c r="L13" s="3" t="s">
        <v>63</v>
      </c>
      <c r="M13" s="3" t="s">
        <v>63</v>
      </c>
      <c r="N13" s="3"/>
      <c r="O13" s="3"/>
    </row>
    <row r="14" spans="1:15" x14ac:dyDescent="0.25">
      <c r="A14" s="3" t="s">
        <v>61</v>
      </c>
      <c r="B14" s="3" t="s">
        <v>67</v>
      </c>
      <c r="C14" s="3">
        <v>10.913460000000001</v>
      </c>
      <c r="D14" s="3">
        <v>8.6468699999999998</v>
      </c>
      <c r="E14" s="3">
        <v>7.8967999999999998</v>
      </c>
      <c r="F14" s="3">
        <v>6.52677</v>
      </c>
      <c r="G14" s="3">
        <v>5.8853499999999999</v>
      </c>
      <c r="H14" s="3" t="s">
        <v>63</v>
      </c>
      <c r="I14" s="3">
        <v>5.31717</v>
      </c>
      <c r="J14" s="3">
        <v>4.73522</v>
      </c>
      <c r="K14" s="3" t="s">
        <v>63</v>
      </c>
      <c r="L14" s="3" t="s">
        <v>63</v>
      </c>
      <c r="M14" s="3" t="s">
        <v>63</v>
      </c>
      <c r="N14" s="3"/>
      <c r="O14" s="3"/>
    </row>
    <row r="15" spans="1:15" x14ac:dyDescent="0.25">
      <c r="A15" s="3" t="s">
        <v>61</v>
      </c>
      <c r="B15" s="3" t="s">
        <v>68</v>
      </c>
      <c r="C15" s="3">
        <v>0.26145000000000002</v>
      </c>
      <c r="D15" s="3">
        <v>0.20993000000000001</v>
      </c>
      <c r="E15" s="3">
        <v>4.7129999999999998E-2</v>
      </c>
      <c r="F15" s="3">
        <v>0.29154999999999998</v>
      </c>
      <c r="G15" s="3" t="s">
        <v>63</v>
      </c>
      <c r="H15" s="3" t="s">
        <v>63</v>
      </c>
      <c r="I15" s="3" t="s">
        <v>63</v>
      </c>
      <c r="J15" s="3" t="s">
        <v>63</v>
      </c>
      <c r="K15" s="3" t="s">
        <v>63</v>
      </c>
      <c r="L15" s="3" t="s">
        <v>63</v>
      </c>
      <c r="M15" s="3" t="s">
        <v>63</v>
      </c>
      <c r="N15" s="3"/>
      <c r="O15" s="3"/>
    </row>
    <row r="16" spans="1:15" x14ac:dyDescent="0.25">
      <c r="A16" s="3" t="s">
        <v>61</v>
      </c>
      <c r="B16" s="3" t="s">
        <v>69</v>
      </c>
      <c r="C16" s="3" t="s">
        <v>63</v>
      </c>
      <c r="D16" s="3" t="s">
        <v>63</v>
      </c>
      <c r="E16" s="3" t="s">
        <v>63</v>
      </c>
      <c r="F16" s="3">
        <v>9.0766100000000005</v>
      </c>
      <c r="G16" s="3">
        <v>8.5163700000000002</v>
      </c>
      <c r="H16" s="3">
        <v>7.9813299999999998</v>
      </c>
      <c r="I16" s="3">
        <v>6.0274400000000004</v>
      </c>
      <c r="J16" s="3">
        <v>4.3579999999999997</v>
      </c>
      <c r="K16" s="3">
        <v>3.0071500000000002</v>
      </c>
      <c r="L16" s="3">
        <v>2.1168</v>
      </c>
      <c r="M16" s="3" t="s">
        <v>63</v>
      </c>
      <c r="N16" s="3"/>
      <c r="O16" s="3"/>
    </row>
    <row r="17" spans="1:15" x14ac:dyDescent="0.25">
      <c r="A17" s="3" t="s">
        <v>61</v>
      </c>
      <c r="B17" s="3" t="s">
        <v>70</v>
      </c>
      <c r="C17" s="3" t="s">
        <v>63</v>
      </c>
      <c r="D17" s="3" t="s">
        <v>63</v>
      </c>
      <c r="E17" s="3" t="s">
        <v>63</v>
      </c>
      <c r="F17" s="3" t="s">
        <v>63</v>
      </c>
      <c r="G17" s="3" t="s">
        <v>63</v>
      </c>
      <c r="H17" s="3" t="s">
        <v>63</v>
      </c>
      <c r="I17" s="3" t="s">
        <v>63</v>
      </c>
      <c r="J17" s="3" t="s">
        <v>63</v>
      </c>
      <c r="K17" s="3" t="s">
        <v>63</v>
      </c>
      <c r="L17" s="3">
        <v>8.62392</v>
      </c>
      <c r="M17" s="3" t="s">
        <v>63</v>
      </c>
      <c r="N17" s="3"/>
      <c r="O17" s="3"/>
    </row>
    <row r="18" spans="1:15" x14ac:dyDescent="0.25">
      <c r="A18" s="3" t="s">
        <v>61</v>
      </c>
      <c r="B18" s="3" t="s">
        <v>71</v>
      </c>
      <c r="C18" s="3" t="s">
        <v>63</v>
      </c>
      <c r="D18" s="3" t="s">
        <v>63</v>
      </c>
      <c r="E18" s="3" t="s">
        <v>63</v>
      </c>
      <c r="F18" s="3" t="s">
        <v>63</v>
      </c>
      <c r="G18" s="3" t="s">
        <v>63</v>
      </c>
      <c r="H18" s="3" t="s">
        <v>63</v>
      </c>
      <c r="I18" s="3">
        <v>7.4515399999999996</v>
      </c>
      <c r="J18" s="3">
        <v>5.3343600000000002</v>
      </c>
      <c r="K18" s="3" t="s">
        <v>63</v>
      </c>
      <c r="L18" s="3">
        <v>2.6146600000000002</v>
      </c>
      <c r="M18" s="3" t="s">
        <v>63</v>
      </c>
      <c r="N18" s="3"/>
      <c r="O18" s="3"/>
    </row>
    <row r="19" spans="1:15" x14ac:dyDescent="0.25">
      <c r="A19" s="3" t="s">
        <v>61</v>
      </c>
      <c r="B19" s="3" t="s">
        <v>73</v>
      </c>
      <c r="C19" s="3">
        <v>6.7778600000000004</v>
      </c>
      <c r="D19" s="3">
        <v>7.0254099999999999</v>
      </c>
      <c r="E19" s="3">
        <v>6.5823799999999997</v>
      </c>
      <c r="F19" s="3">
        <v>5.9030899999999997</v>
      </c>
      <c r="G19" s="3" t="s">
        <v>63</v>
      </c>
      <c r="H19" s="3" t="s">
        <v>63</v>
      </c>
      <c r="I19" s="3" t="s">
        <v>63</v>
      </c>
      <c r="J19" s="3">
        <v>1.3325100000000001</v>
      </c>
      <c r="K19" s="3">
        <v>0.13150000000000001</v>
      </c>
      <c r="L19" s="3" t="s">
        <v>63</v>
      </c>
      <c r="M19" s="3" t="s">
        <v>63</v>
      </c>
      <c r="N19" s="3"/>
      <c r="O19" s="3"/>
    </row>
    <row r="20" spans="1:15" x14ac:dyDescent="0.25">
      <c r="A20" s="3" t="s">
        <v>61</v>
      </c>
      <c r="B20" s="3" t="s">
        <v>74</v>
      </c>
      <c r="C20" s="3">
        <v>5.3569699999999996</v>
      </c>
      <c r="D20" s="3">
        <v>5.8323400000000003</v>
      </c>
      <c r="E20" s="3" t="s">
        <v>63</v>
      </c>
      <c r="F20" s="3" t="s">
        <v>63</v>
      </c>
      <c r="G20" s="3" t="s">
        <v>63</v>
      </c>
      <c r="H20" s="3" t="s">
        <v>63</v>
      </c>
      <c r="I20" s="3" t="s">
        <v>63</v>
      </c>
      <c r="J20" s="3" t="s">
        <v>63</v>
      </c>
      <c r="K20" s="3" t="s">
        <v>63</v>
      </c>
      <c r="L20" s="3" t="s">
        <v>63</v>
      </c>
      <c r="M20" s="3" t="s">
        <v>63</v>
      </c>
      <c r="N20" s="3"/>
      <c r="O20" s="3"/>
    </row>
    <row r="21" spans="1:15" x14ac:dyDescent="0.25">
      <c r="A21" s="3" t="s">
        <v>61</v>
      </c>
      <c r="B21" s="3" t="s">
        <v>75</v>
      </c>
      <c r="C21" s="3" t="s">
        <v>63</v>
      </c>
      <c r="D21" s="3" t="s">
        <v>63</v>
      </c>
      <c r="E21" s="3" t="s">
        <v>63</v>
      </c>
      <c r="F21" s="3" t="s">
        <v>63</v>
      </c>
      <c r="G21" s="3" t="s">
        <v>63</v>
      </c>
      <c r="H21" s="3" t="s">
        <v>63</v>
      </c>
      <c r="I21" s="3" t="s">
        <v>63</v>
      </c>
      <c r="J21" s="3" t="s">
        <v>63</v>
      </c>
      <c r="K21" s="3" t="s">
        <v>63</v>
      </c>
      <c r="L21" s="3">
        <v>8.2181999999999995</v>
      </c>
      <c r="M21" s="3" t="s">
        <v>63</v>
      </c>
      <c r="N21" s="3"/>
      <c r="O21" s="3"/>
    </row>
    <row r="22" spans="1:15" x14ac:dyDescent="0.25">
      <c r="A22" s="3" t="s">
        <v>61</v>
      </c>
      <c r="B22" s="3" t="s">
        <v>76</v>
      </c>
      <c r="C22" s="3">
        <v>5.2945500000000001</v>
      </c>
      <c r="D22" s="3">
        <v>6.8020500000000004</v>
      </c>
      <c r="E22" s="3">
        <v>7.5868700000000002</v>
      </c>
      <c r="F22" s="3">
        <v>8.2514699999999994</v>
      </c>
      <c r="G22" s="3">
        <v>6.73705</v>
      </c>
      <c r="H22" s="3">
        <v>6.6897399999999996</v>
      </c>
      <c r="I22" s="3">
        <v>4.8337399999999997</v>
      </c>
      <c r="J22" s="3">
        <v>3.9228299999999998</v>
      </c>
      <c r="K22" s="3">
        <v>2.41642</v>
      </c>
      <c r="L22" s="3">
        <v>1.21014</v>
      </c>
      <c r="M22" s="3" t="s">
        <v>63</v>
      </c>
      <c r="N22" s="3"/>
      <c r="O22" s="3"/>
    </row>
    <row r="23" spans="1:15" x14ac:dyDescent="0.25">
      <c r="A23" s="3" t="s">
        <v>77</v>
      </c>
      <c r="B23" s="3" t="s">
        <v>78</v>
      </c>
      <c r="C23" s="3">
        <v>2.8503599999999998</v>
      </c>
      <c r="D23" s="3">
        <v>0.51715999999999995</v>
      </c>
      <c r="E23" s="3">
        <v>0.72819999999999996</v>
      </c>
      <c r="F23" s="3">
        <v>1.38293</v>
      </c>
      <c r="G23" s="3">
        <v>2.7911600000000001</v>
      </c>
      <c r="H23" s="3" t="s">
        <v>63</v>
      </c>
      <c r="I23" s="3" t="s">
        <v>63</v>
      </c>
      <c r="J23" s="3" t="s">
        <v>63</v>
      </c>
      <c r="K23" s="3">
        <v>0.32050000000000001</v>
      </c>
      <c r="L23" s="3">
        <v>3.1266799999999999</v>
      </c>
      <c r="M23" s="3" t="s">
        <v>63</v>
      </c>
      <c r="N23" s="3"/>
      <c r="O23" s="3"/>
    </row>
    <row r="24" spans="1:15" x14ac:dyDescent="0.25">
      <c r="A24" s="3" t="s">
        <v>77</v>
      </c>
      <c r="B24" s="3" t="s">
        <v>79</v>
      </c>
      <c r="C24" s="3">
        <v>16.224270000000001</v>
      </c>
      <c r="D24" s="3">
        <v>28.596990000000002</v>
      </c>
      <c r="E24" s="3">
        <v>26.886099999999999</v>
      </c>
      <c r="F24" s="3" t="s">
        <v>63</v>
      </c>
      <c r="G24" s="3">
        <v>17.177109999999999</v>
      </c>
      <c r="H24" s="3">
        <v>13.30809</v>
      </c>
      <c r="I24" s="3" t="s">
        <v>63</v>
      </c>
      <c r="J24" s="3" t="s">
        <v>63</v>
      </c>
      <c r="K24" s="3" t="s">
        <v>63</v>
      </c>
      <c r="L24" s="3" t="s">
        <v>63</v>
      </c>
      <c r="M24" s="3" t="s">
        <v>63</v>
      </c>
      <c r="N24" s="3"/>
      <c r="O24" s="3"/>
    </row>
    <row r="25" spans="1:15" ht="30" x14ac:dyDescent="0.25">
      <c r="A25" s="3" t="s">
        <v>77</v>
      </c>
      <c r="B25" s="3" t="s">
        <v>80</v>
      </c>
      <c r="C25" s="3">
        <v>0.28314</v>
      </c>
      <c r="D25" s="3">
        <v>2.7857099999999999</v>
      </c>
      <c r="E25" s="3">
        <v>5.6298300000000001</v>
      </c>
      <c r="F25" s="3">
        <v>6.4969999999999999</v>
      </c>
      <c r="G25" s="3">
        <v>3.1429100000000001</v>
      </c>
      <c r="H25" s="3">
        <v>8.1739999999999993E-2</v>
      </c>
      <c r="I25" s="3">
        <v>0.67640999999999996</v>
      </c>
      <c r="J25" s="3">
        <v>0.57901999999999998</v>
      </c>
      <c r="K25" s="3">
        <v>7.4770000000000003E-2</v>
      </c>
      <c r="L25" s="3">
        <v>0.55513999999999997</v>
      </c>
      <c r="M25" s="3" t="s">
        <v>63</v>
      </c>
      <c r="N25" s="3"/>
      <c r="O25" s="3"/>
    </row>
    <row r="26" spans="1:15" x14ac:dyDescent="0.25">
      <c r="A26" s="3" t="s">
        <v>77</v>
      </c>
      <c r="B26" s="3" t="s">
        <v>81</v>
      </c>
      <c r="C26" s="3">
        <v>14.87039</v>
      </c>
      <c r="D26" s="3">
        <v>15.10624</v>
      </c>
      <c r="E26" s="3">
        <v>16.344860000000001</v>
      </c>
      <c r="F26" s="3">
        <v>15.857950000000001</v>
      </c>
      <c r="G26" s="3">
        <v>14.860910000000001</v>
      </c>
      <c r="H26" s="3">
        <v>12.604290000000001</v>
      </c>
      <c r="I26" s="3">
        <v>7.7968900000000003</v>
      </c>
      <c r="J26" s="3">
        <v>3.9492699999999998</v>
      </c>
      <c r="K26" s="3">
        <v>2.4848400000000002</v>
      </c>
      <c r="L26" s="3">
        <v>2.2272400000000001</v>
      </c>
      <c r="M26" s="3" t="s">
        <v>63</v>
      </c>
      <c r="N26" s="3"/>
      <c r="O26" s="3"/>
    </row>
    <row r="27" spans="1:15" x14ac:dyDescent="0.25">
      <c r="A27" s="3" t="s">
        <v>77</v>
      </c>
      <c r="B27" s="3" t="s">
        <v>82</v>
      </c>
      <c r="C27" s="3">
        <v>17.071819999999999</v>
      </c>
      <c r="D27" s="3">
        <v>15.27848</v>
      </c>
      <c r="E27" s="3">
        <v>14.53837</v>
      </c>
      <c r="F27" s="3">
        <v>13.66343</v>
      </c>
      <c r="G27" s="3">
        <v>13.449579999999999</v>
      </c>
      <c r="H27" s="3" t="s">
        <v>63</v>
      </c>
      <c r="I27" s="3" t="s">
        <v>63</v>
      </c>
      <c r="J27" s="3" t="s">
        <v>63</v>
      </c>
      <c r="K27" s="3">
        <v>16.335519999999999</v>
      </c>
      <c r="L27" s="3" t="s">
        <v>63</v>
      </c>
      <c r="M27" s="3" t="s">
        <v>63</v>
      </c>
      <c r="N27" s="3"/>
      <c r="O27" s="3"/>
    </row>
    <row r="28" spans="1:15" x14ac:dyDescent="0.25">
      <c r="A28" s="3" t="s">
        <v>77</v>
      </c>
      <c r="B28" s="3" t="s">
        <v>84</v>
      </c>
      <c r="C28" s="3">
        <v>28.63729</v>
      </c>
      <c r="D28" s="3">
        <v>28.09205</v>
      </c>
      <c r="E28" s="3">
        <v>25.291720000000002</v>
      </c>
      <c r="F28" s="3">
        <v>23.142230000000001</v>
      </c>
      <c r="G28" s="3">
        <v>19.43393</v>
      </c>
      <c r="H28" s="3">
        <v>18.612829999999999</v>
      </c>
      <c r="I28" s="3">
        <v>22.99474</v>
      </c>
      <c r="J28" s="3">
        <v>22.2437</v>
      </c>
      <c r="K28" s="3">
        <v>25.01831</v>
      </c>
      <c r="L28" s="3">
        <v>27.588699999999999</v>
      </c>
      <c r="M28" s="3" t="s">
        <v>63</v>
      </c>
      <c r="N28" s="3"/>
      <c r="O28" s="3"/>
    </row>
    <row r="29" spans="1:15" x14ac:dyDescent="0.25">
      <c r="A29" s="3" t="s">
        <v>77</v>
      </c>
      <c r="B29" s="3" t="s">
        <v>85</v>
      </c>
      <c r="C29" s="3">
        <v>11.11312</v>
      </c>
      <c r="D29" s="3">
        <v>11.56738</v>
      </c>
      <c r="E29" s="3">
        <v>11.55555</v>
      </c>
      <c r="F29" s="3">
        <v>10.1288</v>
      </c>
      <c r="G29" s="3">
        <v>10.621880000000001</v>
      </c>
      <c r="H29" s="3">
        <v>12.46724</v>
      </c>
      <c r="I29" s="3">
        <v>13.820819999999999</v>
      </c>
      <c r="J29" s="3">
        <v>13.14728</v>
      </c>
      <c r="K29" s="3" t="s">
        <v>63</v>
      </c>
      <c r="L29" s="3" t="s">
        <v>63</v>
      </c>
      <c r="M29" s="3" t="s">
        <v>63</v>
      </c>
      <c r="N29" s="3"/>
      <c r="O29" s="3"/>
    </row>
    <row r="30" spans="1:15" x14ac:dyDescent="0.25">
      <c r="A30" s="3" t="s">
        <v>77</v>
      </c>
      <c r="B30" s="3" t="s">
        <v>87</v>
      </c>
      <c r="C30" s="3">
        <v>39.997839999999997</v>
      </c>
      <c r="D30" s="3" t="s">
        <v>63</v>
      </c>
      <c r="E30" s="3" t="s">
        <v>63</v>
      </c>
      <c r="F30" s="3" t="s">
        <v>63</v>
      </c>
      <c r="G30" s="3" t="s">
        <v>63</v>
      </c>
      <c r="H30" s="3" t="s">
        <v>63</v>
      </c>
      <c r="I30" s="3" t="s">
        <v>63</v>
      </c>
      <c r="J30" s="3">
        <v>23.70815</v>
      </c>
      <c r="K30" s="3">
        <v>20.965679999999999</v>
      </c>
      <c r="L30" s="3" t="s">
        <v>63</v>
      </c>
      <c r="M30" s="3" t="s">
        <v>63</v>
      </c>
      <c r="N30" s="3"/>
      <c r="O30" s="3"/>
    </row>
    <row r="31" spans="1:15" x14ac:dyDescent="0.25">
      <c r="A31" s="3" t="s">
        <v>77</v>
      </c>
      <c r="B31" s="3" t="s">
        <v>252</v>
      </c>
      <c r="C31" s="3" t="s">
        <v>63</v>
      </c>
      <c r="D31" s="3" t="s">
        <v>63</v>
      </c>
      <c r="E31" s="3" t="s">
        <v>63</v>
      </c>
      <c r="F31" s="3" t="s">
        <v>63</v>
      </c>
      <c r="G31" s="3">
        <v>6.0718899999999998</v>
      </c>
      <c r="H31" s="3">
        <v>6.6812500000000004</v>
      </c>
      <c r="I31" s="3">
        <v>8.0442699999999991</v>
      </c>
      <c r="J31" s="3" t="s">
        <v>63</v>
      </c>
      <c r="K31" s="3">
        <v>10.65019</v>
      </c>
      <c r="L31" s="3" t="s">
        <v>63</v>
      </c>
      <c r="M31" s="3" t="s">
        <v>63</v>
      </c>
      <c r="N31" s="3"/>
      <c r="O31" s="3"/>
    </row>
    <row r="32" spans="1:15" x14ac:dyDescent="0.25">
      <c r="A32" s="3" t="s">
        <v>77</v>
      </c>
      <c r="B32" s="3" t="s">
        <v>253</v>
      </c>
      <c r="C32" s="3" t="s">
        <v>63</v>
      </c>
      <c r="D32" s="3" t="s">
        <v>63</v>
      </c>
      <c r="E32" s="3" t="s">
        <v>63</v>
      </c>
      <c r="F32" s="3" t="s">
        <v>63</v>
      </c>
      <c r="G32" s="3" t="s">
        <v>63</v>
      </c>
      <c r="H32" s="3" t="s">
        <v>63</v>
      </c>
      <c r="I32" s="3" t="s">
        <v>63</v>
      </c>
      <c r="J32" s="3" t="s">
        <v>63</v>
      </c>
      <c r="K32" s="3">
        <v>2.7463899999999999</v>
      </c>
      <c r="L32" s="3" t="s">
        <v>63</v>
      </c>
      <c r="M32" s="3" t="s">
        <v>63</v>
      </c>
      <c r="N32" s="3"/>
      <c r="O32" s="3"/>
    </row>
    <row r="33" spans="1:15" x14ac:dyDescent="0.25">
      <c r="A33" s="3" t="s">
        <v>77</v>
      </c>
      <c r="B33" s="3" t="s">
        <v>88</v>
      </c>
      <c r="C33" s="3" t="s">
        <v>63</v>
      </c>
      <c r="D33" s="3" t="s">
        <v>63</v>
      </c>
      <c r="E33" s="3" t="s">
        <v>63</v>
      </c>
      <c r="F33" s="3" t="s">
        <v>63</v>
      </c>
      <c r="G33" s="3" t="s">
        <v>63</v>
      </c>
      <c r="H33" s="3" t="s">
        <v>63</v>
      </c>
      <c r="I33" s="3">
        <v>6.7510000000000001E-2</v>
      </c>
      <c r="J33" s="3">
        <v>6.4630000000000007E-2</v>
      </c>
      <c r="K33" s="3">
        <v>0.55808999999999997</v>
      </c>
      <c r="L33" s="3" t="s">
        <v>63</v>
      </c>
      <c r="M33" s="3" t="s">
        <v>63</v>
      </c>
      <c r="N33" s="3"/>
      <c r="O33" s="3"/>
    </row>
    <row r="34" spans="1:15" x14ac:dyDescent="0.25">
      <c r="A34" s="3" t="s">
        <v>77</v>
      </c>
      <c r="B34" s="3" t="s">
        <v>90</v>
      </c>
      <c r="C34" s="3">
        <v>24.9481</v>
      </c>
      <c r="D34" s="3">
        <v>20.22767</v>
      </c>
      <c r="E34" s="3">
        <v>17.508890000000001</v>
      </c>
      <c r="F34" s="3">
        <v>16.957339999999999</v>
      </c>
      <c r="G34" s="3">
        <v>14.914759999999999</v>
      </c>
      <c r="H34" s="3">
        <v>14.82005</v>
      </c>
      <c r="I34" s="3">
        <v>13.3803</v>
      </c>
      <c r="J34" s="3">
        <v>12.65171</v>
      </c>
      <c r="K34" s="3">
        <v>12.620810000000001</v>
      </c>
      <c r="L34" s="3">
        <v>10.22936</v>
      </c>
      <c r="M34" s="3" t="s">
        <v>63</v>
      </c>
      <c r="N34" s="3"/>
      <c r="O34" s="3"/>
    </row>
    <row r="35" spans="1:15" x14ac:dyDescent="0.25">
      <c r="A35" s="3" t="s">
        <v>92</v>
      </c>
      <c r="B35" s="3" t="s">
        <v>93</v>
      </c>
      <c r="C35" s="3" t="s">
        <v>63</v>
      </c>
      <c r="D35" s="3" t="s">
        <v>63</v>
      </c>
      <c r="E35" s="3" t="s">
        <v>63</v>
      </c>
      <c r="F35" s="3">
        <v>5.4266199999999998</v>
      </c>
      <c r="G35" s="3">
        <v>5.2421800000000003</v>
      </c>
      <c r="H35" s="3">
        <v>3.0584099999999999</v>
      </c>
      <c r="I35" s="3">
        <v>5.1738900000000001</v>
      </c>
      <c r="J35" s="3">
        <v>6.0726399999999998</v>
      </c>
      <c r="K35" s="3">
        <v>3.0568</v>
      </c>
      <c r="L35" s="3">
        <v>3.69733</v>
      </c>
      <c r="M35" s="3" t="s">
        <v>63</v>
      </c>
      <c r="N35" s="3"/>
      <c r="O35" s="3"/>
    </row>
    <row r="36" spans="1:15" x14ac:dyDescent="0.25">
      <c r="A36" s="3" t="s">
        <v>92</v>
      </c>
      <c r="B36" s="3" t="s">
        <v>95</v>
      </c>
      <c r="C36" s="3">
        <v>1.9208400000000001</v>
      </c>
      <c r="D36" s="3">
        <v>2.5196700000000001</v>
      </c>
      <c r="E36" s="3">
        <v>3.5268600000000001</v>
      </c>
      <c r="F36" s="3">
        <v>3.2578100000000001</v>
      </c>
      <c r="G36" s="3">
        <v>2.8752200000000001</v>
      </c>
      <c r="H36" s="3">
        <v>1.97</v>
      </c>
      <c r="I36" s="3">
        <v>0.33799000000000001</v>
      </c>
      <c r="J36" s="3">
        <v>0.15584999999999999</v>
      </c>
      <c r="K36" s="3">
        <v>0.31220999999999999</v>
      </c>
      <c r="L36" s="3" t="s">
        <v>63</v>
      </c>
      <c r="M36" s="3" t="s">
        <v>63</v>
      </c>
      <c r="N36" s="3"/>
      <c r="O36" s="3"/>
    </row>
    <row r="37" spans="1:15" x14ac:dyDescent="0.25">
      <c r="A37" s="3" t="s">
        <v>92</v>
      </c>
      <c r="B37" s="3" t="s">
        <v>96</v>
      </c>
      <c r="C37" s="3">
        <v>1.9941599999999999</v>
      </c>
      <c r="D37" s="3">
        <v>2.0689899999999999</v>
      </c>
      <c r="E37" s="3">
        <v>2.0066199999999998</v>
      </c>
      <c r="F37" s="3">
        <v>9.6320000000000003E-2</v>
      </c>
      <c r="G37" s="3">
        <v>1.4250000000000001E-2</v>
      </c>
      <c r="H37" s="3">
        <v>7.4450000000000002E-2</v>
      </c>
      <c r="I37" s="3">
        <v>0.15146999999999999</v>
      </c>
      <c r="J37" s="3">
        <v>1.2916700000000001</v>
      </c>
      <c r="K37" s="3">
        <v>1.0573399999999999</v>
      </c>
      <c r="L37" s="3" t="s">
        <v>63</v>
      </c>
      <c r="M37" s="3" t="s">
        <v>63</v>
      </c>
      <c r="N37" s="3"/>
      <c r="O37" s="3"/>
    </row>
    <row r="38" spans="1:15" x14ac:dyDescent="0.25">
      <c r="A38" s="3" t="s">
        <v>92</v>
      </c>
      <c r="B38" s="3" t="s">
        <v>97</v>
      </c>
      <c r="C38" s="3">
        <v>2.2168899999999998</v>
      </c>
      <c r="D38" s="3">
        <v>1.3731599999999999</v>
      </c>
      <c r="E38" s="3">
        <v>1.34263</v>
      </c>
      <c r="F38" s="3">
        <v>0.69984000000000002</v>
      </c>
      <c r="G38" s="3">
        <v>0.76839999999999997</v>
      </c>
      <c r="H38" s="3">
        <v>2.4160699999999999</v>
      </c>
      <c r="I38" s="3">
        <v>2.89364</v>
      </c>
      <c r="J38" s="3">
        <v>1.38069</v>
      </c>
      <c r="K38" s="3">
        <v>0.85868999999999995</v>
      </c>
      <c r="L38" s="3" t="s">
        <v>63</v>
      </c>
      <c r="M38" s="3" t="s">
        <v>63</v>
      </c>
      <c r="N38" s="3"/>
      <c r="O38" s="3"/>
    </row>
    <row r="39" spans="1:15" x14ac:dyDescent="0.25">
      <c r="A39" s="3" t="s">
        <v>92</v>
      </c>
      <c r="B39" s="3" t="s">
        <v>98</v>
      </c>
      <c r="C39" s="3" t="s">
        <v>63</v>
      </c>
      <c r="D39" s="3">
        <v>17.181550000000001</v>
      </c>
      <c r="E39" s="3" t="s">
        <v>63</v>
      </c>
      <c r="F39" s="3" t="s">
        <v>63</v>
      </c>
      <c r="G39" s="3" t="s">
        <v>63</v>
      </c>
      <c r="H39" s="3" t="s">
        <v>63</v>
      </c>
      <c r="I39" s="3" t="s">
        <v>63</v>
      </c>
      <c r="J39" s="3" t="s">
        <v>63</v>
      </c>
      <c r="K39" s="3" t="s">
        <v>63</v>
      </c>
      <c r="L39" s="3" t="s">
        <v>63</v>
      </c>
      <c r="M39" s="3" t="s">
        <v>63</v>
      </c>
      <c r="N39" s="3"/>
      <c r="O39" s="3"/>
    </row>
    <row r="40" spans="1:15" x14ac:dyDescent="0.25">
      <c r="A40" s="3" t="s">
        <v>92</v>
      </c>
      <c r="B40" s="3" t="s">
        <v>99</v>
      </c>
      <c r="C40" s="3">
        <v>9.1482299999999999</v>
      </c>
      <c r="D40" s="3">
        <v>5.40557</v>
      </c>
      <c r="E40" s="3">
        <v>3.64174</v>
      </c>
      <c r="F40" s="3">
        <v>0.24464</v>
      </c>
      <c r="G40" s="3">
        <v>0.22431999999999999</v>
      </c>
      <c r="H40" s="3">
        <v>2.8172799999999998</v>
      </c>
      <c r="I40" s="3">
        <v>7.1314599999999997</v>
      </c>
      <c r="J40" s="3">
        <v>10.050829999999999</v>
      </c>
      <c r="K40" s="3">
        <v>12.85758</v>
      </c>
      <c r="L40" s="3" t="s">
        <v>63</v>
      </c>
      <c r="M40" s="3" t="s">
        <v>63</v>
      </c>
      <c r="N40" s="3"/>
      <c r="O40" s="3"/>
    </row>
    <row r="41" spans="1:15" x14ac:dyDescent="0.25">
      <c r="A41" s="3" t="s">
        <v>92</v>
      </c>
      <c r="B41" s="3" t="s">
        <v>100</v>
      </c>
      <c r="C41" s="3" t="s">
        <v>63</v>
      </c>
      <c r="D41" s="3" t="s">
        <v>63</v>
      </c>
      <c r="E41" s="3">
        <v>0.30093999999999999</v>
      </c>
      <c r="F41" s="3">
        <v>0.48871999999999999</v>
      </c>
      <c r="G41" s="3">
        <v>0.28736</v>
      </c>
      <c r="H41" s="3">
        <v>7.2480000000000003E-2</v>
      </c>
      <c r="I41" s="3" t="s">
        <v>63</v>
      </c>
      <c r="J41" s="3" t="s">
        <v>63</v>
      </c>
      <c r="K41" s="3" t="s">
        <v>63</v>
      </c>
      <c r="L41" s="3" t="s">
        <v>63</v>
      </c>
      <c r="M41" s="3" t="s">
        <v>63</v>
      </c>
      <c r="N41" s="3"/>
      <c r="O41" s="3"/>
    </row>
    <row r="42" spans="1:15" x14ac:dyDescent="0.25">
      <c r="A42" s="3" t="s">
        <v>92</v>
      </c>
      <c r="B42" s="3" t="s">
        <v>101</v>
      </c>
      <c r="C42" s="3">
        <v>0.82840000000000003</v>
      </c>
      <c r="D42" s="3">
        <v>1.19228</v>
      </c>
      <c r="E42" s="3">
        <v>1.1475900000000001</v>
      </c>
      <c r="F42" s="3">
        <v>1.8325199999999999</v>
      </c>
      <c r="G42" s="3">
        <v>1.1055299999999999</v>
      </c>
      <c r="H42" s="3">
        <v>1.41326</v>
      </c>
      <c r="I42" s="3">
        <v>1.25105</v>
      </c>
      <c r="J42" s="3" t="s">
        <v>63</v>
      </c>
      <c r="K42" s="3">
        <v>0.87407999999999997</v>
      </c>
      <c r="L42" s="3" t="s">
        <v>63</v>
      </c>
      <c r="M42" s="3" t="s">
        <v>63</v>
      </c>
      <c r="N42" s="3"/>
      <c r="O42" s="3"/>
    </row>
    <row r="43" spans="1:15" x14ac:dyDescent="0.25">
      <c r="A43" s="3" t="s">
        <v>92</v>
      </c>
      <c r="B43" s="3" t="s">
        <v>102</v>
      </c>
      <c r="C43" s="3" t="s">
        <v>63</v>
      </c>
      <c r="D43" s="3" t="s">
        <v>63</v>
      </c>
      <c r="E43" s="3" t="s">
        <v>63</v>
      </c>
      <c r="F43" s="3">
        <v>5.987E-2</v>
      </c>
      <c r="G43" s="3">
        <v>9.8150000000000001E-2</v>
      </c>
      <c r="H43" s="3">
        <v>0.21226</v>
      </c>
      <c r="I43" s="3">
        <v>9.0660000000000004E-2</v>
      </c>
      <c r="J43" s="3">
        <v>0.67647000000000002</v>
      </c>
      <c r="K43" s="3">
        <v>1.3169200000000001</v>
      </c>
      <c r="L43" s="3" t="s">
        <v>63</v>
      </c>
      <c r="M43" s="3" t="s">
        <v>63</v>
      </c>
      <c r="N43" s="3"/>
      <c r="O43" s="3"/>
    </row>
    <row r="44" spans="1:15" x14ac:dyDescent="0.25">
      <c r="A44" s="3" t="s">
        <v>92</v>
      </c>
      <c r="B44" s="3" t="s">
        <v>103</v>
      </c>
      <c r="C44" s="3">
        <v>0.17852999999999999</v>
      </c>
      <c r="D44" s="3">
        <v>0.32071</v>
      </c>
      <c r="E44" s="3">
        <v>2.5306500000000001</v>
      </c>
      <c r="F44" s="3">
        <v>3.0043500000000001</v>
      </c>
      <c r="G44" s="3">
        <v>2.8992300000000002</v>
      </c>
      <c r="H44" s="3">
        <v>2.1471100000000001</v>
      </c>
      <c r="I44" s="3">
        <v>1.2604299999999999</v>
      </c>
      <c r="J44" s="3">
        <v>0.54549999999999998</v>
      </c>
      <c r="K44" s="3">
        <v>0.57645999999999997</v>
      </c>
      <c r="L44" s="3" t="s">
        <v>63</v>
      </c>
      <c r="M44" s="3" t="s">
        <v>63</v>
      </c>
      <c r="N44" s="3"/>
      <c r="O44" s="3"/>
    </row>
    <row r="45" spans="1:15" x14ac:dyDescent="0.25">
      <c r="A45" s="3" t="s">
        <v>92</v>
      </c>
      <c r="B45" s="3" t="s">
        <v>104</v>
      </c>
      <c r="C45" s="3">
        <v>5.6616200000000001</v>
      </c>
      <c r="D45" s="3">
        <v>2.4500700000000002</v>
      </c>
      <c r="E45" s="3">
        <v>0.30515999999999999</v>
      </c>
      <c r="F45" s="3">
        <v>0.76217000000000001</v>
      </c>
      <c r="G45" s="3">
        <v>0.64229000000000003</v>
      </c>
      <c r="H45" s="3">
        <v>0.77112999999999998</v>
      </c>
      <c r="I45" s="3">
        <v>0.4662</v>
      </c>
      <c r="J45" s="3">
        <v>1.30264</v>
      </c>
      <c r="K45" s="3">
        <v>1.1949399999999999</v>
      </c>
      <c r="L45" s="3" t="s">
        <v>63</v>
      </c>
      <c r="M45" s="3" t="s">
        <v>63</v>
      </c>
      <c r="N45" s="3"/>
      <c r="O45" s="3"/>
    </row>
    <row r="46" spans="1:15" x14ac:dyDescent="0.25">
      <c r="A46" s="3" t="s">
        <v>92</v>
      </c>
      <c r="B46" s="3" t="s">
        <v>105</v>
      </c>
      <c r="C46" s="3">
        <v>1.8116699999999999</v>
      </c>
      <c r="D46" s="3">
        <v>1.57562</v>
      </c>
      <c r="E46" s="3">
        <v>1.9539899999999999</v>
      </c>
      <c r="F46" s="3">
        <v>1.2085900000000001</v>
      </c>
      <c r="G46" s="3">
        <v>1.01755</v>
      </c>
      <c r="H46" s="3">
        <v>0.74158000000000002</v>
      </c>
      <c r="I46" s="3">
        <v>0.86192999999999997</v>
      </c>
      <c r="J46" s="3">
        <v>0.47469</v>
      </c>
      <c r="K46" s="3">
        <v>6.7659999999999998E-2</v>
      </c>
      <c r="L46" s="3" t="s">
        <v>63</v>
      </c>
      <c r="M46" s="3" t="s">
        <v>63</v>
      </c>
      <c r="N46" s="3"/>
      <c r="O46" s="3"/>
    </row>
    <row r="47" spans="1:15" x14ac:dyDescent="0.25">
      <c r="A47" s="3" t="s">
        <v>92</v>
      </c>
      <c r="B47" s="3" t="s">
        <v>106</v>
      </c>
      <c r="C47" s="3">
        <v>0.55510999999999999</v>
      </c>
      <c r="D47" s="3">
        <v>1.5843499999999999</v>
      </c>
      <c r="E47" s="3">
        <v>1.6875</v>
      </c>
      <c r="F47" s="3">
        <v>1.9968300000000001</v>
      </c>
      <c r="G47" s="3">
        <v>2.7346599999999999</v>
      </c>
      <c r="H47" s="3">
        <v>2.20662</v>
      </c>
      <c r="I47" s="3">
        <v>1.76387</v>
      </c>
      <c r="J47" s="3">
        <v>1.35903</v>
      </c>
      <c r="K47" s="3">
        <v>0.81984999999999997</v>
      </c>
      <c r="L47" s="3" t="s">
        <v>63</v>
      </c>
      <c r="M47" s="3" t="s">
        <v>63</v>
      </c>
      <c r="N47" s="3"/>
      <c r="O47" s="3"/>
    </row>
    <row r="48" spans="1:15" x14ac:dyDescent="0.25">
      <c r="A48" s="3" t="s">
        <v>92</v>
      </c>
      <c r="B48" s="3" t="s">
        <v>107</v>
      </c>
      <c r="C48" s="3">
        <v>2.59137</v>
      </c>
      <c r="D48" s="3">
        <v>3.3574899999999999</v>
      </c>
      <c r="E48" s="3">
        <v>2.1348799999999999</v>
      </c>
      <c r="F48" s="3">
        <v>3.1370100000000001</v>
      </c>
      <c r="G48" s="3">
        <v>4.2612500000000004</v>
      </c>
      <c r="H48" s="3">
        <v>4.6814</v>
      </c>
      <c r="I48" s="3">
        <v>4.6457199999999998</v>
      </c>
      <c r="J48" s="3">
        <v>4.7158499999999997</v>
      </c>
      <c r="K48" s="3">
        <v>4.6729700000000003</v>
      </c>
      <c r="L48" s="3" t="s">
        <v>63</v>
      </c>
      <c r="M48" s="3" t="s">
        <v>63</v>
      </c>
      <c r="N48" s="3"/>
      <c r="O48" s="3"/>
    </row>
    <row r="49" spans="1:15" x14ac:dyDescent="0.25">
      <c r="A49" s="3" t="s">
        <v>92</v>
      </c>
      <c r="B49" s="3" t="s">
        <v>285</v>
      </c>
      <c r="C49" s="3" t="s">
        <v>63</v>
      </c>
      <c r="D49" s="3" t="s">
        <v>63</v>
      </c>
      <c r="E49" s="3" t="s">
        <v>63</v>
      </c>
      <c r="F49" s="3" t="s">
        <v>63</v>
      </c>
      <c r="G49" s="3" t="s">
        <v>63</v>
      </c>
      <c r="H49" s="3" t="s">
        <v>63</v>
      </c>
      <c r="I49" s="3">
        <v>11.73362</v>
      </c>
      <c r="J49" s="3">
        <v>2.35263</v>
      </c>
      <c r="K49" s="3" t="s">
        <v>63</v>
      </c>
      <c r="L49" s="3">
        <v>3.67171</v>
      </c>
      <c r="M49" s="3" t="s">
        <v>63</v>
      </c>
      <c r="N49" s="3"/>
      <c r="O49" s="3"/>
    </row>
    <row r="50" spans="1:15" x14ac:dyDescent="0.25">
      <c r="A50" s="3" t="s">
        <v>92</v>
      </c>
      <c r="B50" s="3" t="s">
        <v>255</v>
      </c>
      <c r="C50" s="3">
        <v>1.8950800000000001</v>
      </c>
      <c r="D50" s="3" t="s">
        <v>63</v>
      </c>
      <c r="E50" s="3" t="s">
        <v>63</v>
      </c>
      <c r="F50" s="3">
        <v>5.4348200000000002</v>
      </c>
      <c r="G50" s="3">
        <v>6.9098600000000001</v>
      </c>
      <c r="H50" s="3">
        <v>3.5956800000000002</v>
      </c>
      <c r="I50" s="3">
        <v>4.2502599999999999</v>
      </c>
      <c r="J50" s="3">
        <v>3.6657299999999999</v>
      </c>
      <c r="K50" s="3">
        <v>3.9696799999999999</v>
      </c>
      <c r="L50" s="3" t="s">
        <v>63</v>
      </c>
      <c r="M50" s="3" t="s">
        <v>63</v>
      </c>
      <c r="N50" s="3"/>
      <c r="O50" s="3"/>
    </row>
    <row r="51" spans="1:15" x14ac:dyDescent="0.25">
      <c r="A51" s="3" t="s">
        <v>92</v>
      </c>
      <c r="B51" s="3" t="s">
        <v>108</v>
      </c>
      <c r="C51" s="3">
        <v>0</v>
      </c>
      <c r="D51" s="3">
        <v>0</v>
      </c>
      <c r="E51" s="3">
        <v>0</v>
      </c>
      <c r="F51" s="3">
        <v>0</v>
      </c>
      <c r="G51" s="3">
        <v>0</v>
      </c>
      <c r="H51" s="3">
        <v>0</v>
      </c>
      <c r="I51" s="3">
        <v>0</v>
      </c>
      <c r="J51" s="3">
        <v>0</v>
      </c>
      <c r="K51" s="3">
        <v>0</v>
      </c>
      <c r="L51" s="3">
        <v>0</v>
      </c>
      <c r="M51" s="3">
        <v>0</v>
      </c>
      <c r="N51" s="3"/>
      <c r="O51" s="3"/>
    </row>
    <row r="52" spans="1:15" x14ac:dyDescent="0.25">
      <c r="A52" s="3" t="s">
        <v>92</v>
      </c>
      <c r="B52" s="3" t="s">
        <v>109</v>
      </c>
      <c r="C52" s="3">
        <v>4.6873500000000003</v>
      </c>
      <c r="D52" s="3">
        <v>4.2803399999999998</v>
      </c>
      <c r="E52" s="3">
        <v>3.4829300000000001</v>
      </c>
      <c r="F52" s="3">
        <v>3.08264</v>
      </c>
      <c r="G52" s="3">
        <v>2.82959</v>
      </c>
      <c r="H52" s="3">
        <v>3.0015499999999999</v>
      </c>
      <c r="I52" s="3">
        <v>3.6271800000000001</v>
      </c>
      <c r="J52" s="3">
        <v>3.5546099999999998</v>
      </c>
      <c r="K52" s="3">
        <v>3.1653500000000001</v>
      </c>
      <c r="L52" s="3" t="s">
        <v>63</v>
      </c>
      <c r="M52" s="3" t="s">
        <v>63</v>
      </c>
      <c r="N52" s="3"/>
      <c r="O52" s="3"/>
    </row>
    <row r="53" spans="1:15" x14ac:dyDescent="0.25">
      <c r="A53" s="3" t="s">
        <v>92</v>
      </c>
      <c r="B53" s="3" t="s">
        <v>110</v>
      </c>
      <c r="C53" s="3">
        <v>4.1307</v>
      </c>
      <c r="D53" s="3">
        <v>3.28749</v>
      </c>
      <c r="E53" s="3">
        <v>2.0173100000000002</v>
      </c>
      <c r="F53" s="3">
        <v>1.7098</v>
      </c>
      <c r="G53" s="3">
        <v>0.70267999999999997</v>
      </c>
      <c r="H53" s="3">
        <v>0.53042999999999996</v>
      </c>
      <c r="I53" s="3">
        <v>0.14237</v>
      </c>
      <c r="J53" s="3">
        <v>0.48252</v>
      </c>
      <c r="K53" s="3">
        <v>0.18845000000000001</v>
      </c>
      <c r="L53" s="3" t="s">
        <v>63</v>
      </c>
      <c r="M53" s="3" t="s">
        <v>63</v>
      </c>
      <c r="N53" s="3"/>
      <c r="O53" s="3"/>
    </row>
    <row r="54" spans="1:15" x14ac:dyDescent="0.25">
      <c r="A54" s="3" t="s">
        <v>92</v>
      </c>
      <c r="B54" s="3" t="s">
        <v>111</v>
      </c>
      <c r="C54" s="3">
        <v>0.69052999999999998</v>
      </c>
      <c r="D54" s="3">
        <v>1.4174599999999999</v>
      </c>
      <c r="E54" s="3">
        <v>0.43032999999999999</v>
      </c>
      <c r="F54" s="3" t="s">
        <v>63</v>
      </c>
      <c r="G54" s="3">
        <v>0.19238</v>
      </c>
      <c r="H54" s="3">
        <v>0.30251</v>
      </c>
      <c r="I54" s="3">
        <v>0.371</v>
      </c>
      <c r="J54" s="3">
        <v>0.49241000000000001</v>
      </c>
      <c r="K54" s="3">
        <v>0.53683999999999998</v>
      </c>
      <c r="L54" s="3" t="s">
        <v>63</v>
      </c>
      <c r="M54" s="3" t="s">
        <v>63</v>
      </c>
      <c r="N54" s="3"/>
      <c r="O54" s="3"/>
    </row>
    <row r="55" spans="1:15" x14ac:dyDescent="0.25">
      <c r="A55" s="3" t="s">
        <v>92</v>
      </c>
      <c r="B55" s="3" t="s">
        <v>112</v>
      </c>
      <c r="C55" s="3">
        <v>0.3982</v>
      </c>
      <c r="D55" s="3">
        <v>0.37408000000000002</v>
      </c>
      <c r="E55" s="3">
        <v>0.20386000000000001</v>
      </c>
      <c r="F55" s="3">
        <v>0.10082000000000001</v>
      </c>
      <c r="G55" s="3">
        <v>0.20824999999999999</v>
      </c>
      <c r="H55" s="3">
        <v>0.41663</v>
      </c>
      <c r="I55" s="3">
        <v>1.0206999999999999</v>
      </c>
      <c r="J55" s="3">
        <v>1.65751</v>
      </c>
      <c r="K55" s="3">
        <v>2.0527799999999998</v>
      </c>
      <c r="L55" s="3" t="s">
        <v>63</v>
      </c>
      <c r="M55" s="3" t="s">
        <v>63</v>
      </c>
      <c r="N55" s="3"/>
      <c r="O55" s="3"/>
    </row>
    <row r="56" spans="1:15" x14ac:dyDescent="0.25">
      <c r="A56" s="3" t="s">
        <v>92</v>
      </c>
      <c r="B56" s="3" t="s">
        <v>113</v>
      </c>
      <c r="C56" s="3">
        <v>0.78639000000000003</v>
      </c>
      <c r="D56" s="3">
        <v>0.58816999999999997</v>
      </c>
      <c r="E56" s="3">
        <v>1.2341899999999999</v>
      </c>
      <c r="F56" s="3">
        <v>1.60473</v>
      </c>
      <c r="G56" s="3">
        <v>1.54704</v>
      </c>
      <c r="H56" s="3">
        <v>1.85964</v>
      </c>
      <c r="I56" s="3">
        <v>1.7274499999999999</v>
      </c>
      <c r="J56" s="3">
        <v>1.29531</v>
      </c>
      <c r="K56" s="3">
        <v>0.97833000000000003</v>
      </c>
      <c r="L56" s="3" t="s">
        <v>63</v>
      </c>
      <c r="M56" s="3" t="s">
        <v>63</v>
      </c>
      <c r="N56" s="3"/>
      <c r="O56" s="3"/>
    </row>
    <row r="57" spans="1:15" x14ac:dyDescent="0.25">
      <c r="A57" s="3" t="s">
        <v>92</v>
      </c>
      <c r="B57" s="3" t="s">
        <v>256</v>
      </c>
      <c r="C57" s="3">
        <v>5.8173399999999997</v>
      </c>
      <c r="D57" s="3">
        <v>5.2785900000000003</v>
      </c>
      <c r="E57" s="3">
        <v>5.5321699999999998</v>
      </c>
      <c r="F57" s="3" t="s">
        <v>63</v>
      </c>
      <c r="G57" s="3">
        <v>3.3698199999999998</v>
      </c>
      <c r="H57" s="3">
        <v>4.3260199999999998</v>
      </c>
      <c r="I57" s="3">
        <v>4.6692600000000004</v>
      </c>
      <c r="J57" s="3">
        <v>12.61636</v>
      </c>
      <c r="K57" s="3">
        <v>3.9765299999999999</v>
      </c>
      <c r="L57" s="3" t="s">
        <v>63</v>
      </c>
      <c r="M57" s="3" t="s">
        <v>63</v>
      </c>
      <c r="N57" s="3"/>
      <c r="O57" s="3"/>
    </row>
    <row r="58" spans="1:15" x14ac:dyDescent="0.25">
      <c r="A58" s="3" t="s">
        <v>92</v>
      </c>
      <c r="B58" s="3" t="s">
        <v>114</v>
      </c>
      <c r="C58" s="3">
        <v>0.80769000000000002</v>
      </c>
      <c r="D58" s="3">
        <v>0.23957999999999999</v>
      </c>
      <c r="E58" s="3">
        <v>0.14826</v>
      </c>
      <c r="F58" s="3">
        <v>1.2409999999999999E-2</v>
      </c>
      <c r="G58" s="3">
        <v>0.13391</v>
      </c>
      <c r="H58" s="3">
        <v>8.8749999999999996E-2</v>
      </c>
      <c r="I58" s="3">
        <v>5.6469999999999999E-2</v>
      </c>
      <c r="J58" s="3">
        <v>5.8900000000000003E-3</v>
      </c>
      <c r="K58" s="3">
        <v>0.15287999999999999</v>
      </c>
      <c r="L58" s="3" t="s">
        <v>63</v>
      </c>
      <c r="M58" s="3" t="s">
        <v>63</v>
      </c>
      <c r="N58" s="3"/>
      <c r="O58" s="3"/>
    </row>
    <row r="59" spans="1:15" x14ac:dyDescent="0.25">
      <c r="A59" s="3" t="s">
        <v>92</v>
      </c>
      <c r="B59" s="3" t="s">
        <v>115</v>
      </c>
      <c r="C59" s="3">
        <v>1.77424</v>
      </c>
      <c r="D59" s="3">
        <v>2.5537200000000002</v>
      </c>
      <c r="E59" s="3">
        <v>3.3213599999999999</v>
      </c>
      <c r="F59" s="3">
        <v>4.9986899999999999</v>
      </c>
      <c r="G59" s="3">
        <v>4.3462399999999999</v>
      </c>
      <c r="H59" s="3">
        <v>4.9587199999999996</v>
      </c>
      <c r="I59" s="3">
        <v>5.1047700000000003</v>
      </c>
      <c r="J59" s="3">
        <v>5.7545700000000002</v>
      </c>
      <c r="K59" s="3">
        <v>4.3063900000000004</v>
      </c>
      <c r="L59" s="3" t="s">
        <v>63</v>
      </c>
      <c r="M59" s="3" t="s">
        <v>63</v>
      </c>
      <c r="N59" s="3"/>
      <c r="O59" s="3"/>
    </row>
    <row r="60" spans="1:15" x14ac:dyDescent="0.25">
      <c r="A60" s="3" t="s">
        <v>92</v>
      </c>
      <c r="B60" s="3" t="s">
        <v>116</v>
      </c>
      <c r="C60" s="3" t="s">
        <v>63</v>
      </c>
      <c r="D60" s="3" t="s">
        <v>63</v>
      </c>
      <c r="E60" s="3">
        <v>0.98531999999999997</v>
      </c>
      <c r="F60" s="3">
        <v>2.0886100000000001</v>
      </c>
      <c r="G60" s="3">
        <v>1.5784899999999999</v>
      </c>
      <c r="H60" s="3">
        <v>0.29099000000000003</v>
      </c>
      <c r="I60" s="3">
        <v>0.29819000000000001</v>
      </c>
      <c r="J60" s="3">
        <v>0.62499000000000005</v>
      </c>
      <c r="K60" s="3">
        <v>0.85365000000000002</v>
      </c>
      <c r="L60" s="3" t="s">
        <v>63</v>
      </c>
      <c r="M60" s="3" t="s">
        <v>63</v>
      </c>
      <c r="N60" s="3"/>
      <c r="O60" s="3"/>
    </row>
    <row r="61" spans="1:15" x14ac:dyDescent="0.25">
      <c r="A61" s="3" t="s">
        <v>92</v>
      </c>
      <c r="B61" s="3" t="s">
        <v>257</v>
      </c>
      <c r="C61" s="3" t="s">
        <v>63</v>
      </c>
      <c r="D61" s="3" t="s">
        <v>63</v>
      </c>
      <c r="E61" s="3" t="s">
        <v>63</v>
      </c>
      <c r="F61" s="3" t="s">
        <v>63</v>
      </c>
      <c r="G61" s="3" t="s">
        <v>63</v>
      </c>
      <c r="H61" s="3">
        <v>2.7292999999999998</v>
      </c>
      <c r="I61" s="3">
        <v>2.04555</v>
      </c>
      <c r="J61" s="3">
        <v>4.3921000000000001</v>
      </c>
      <c r="K61" s="3">
        <v>6.6736899999999997</v>
      </c>
      <c r="L61" s="3">
        <v>7.7336299999999998</v>
      </c>
      <c r="M61" s="3" t="s">
        <v>63</v>
      </c>
      <c r="N61" s="3"/>
      <c r="O61" s="3"/>
    </row>
    <row r="62" spans="1:15" x14ac:dyDescent="0.25">
      <c r="A62" s="3" t="s">
        <v>92</v>
      </c>
      <c r="B62" s="3" t="s">
        <v>118</v>
      </c>
      <c r="C62" s="3">
        <v>2.1573699999999998</v>
      </c>
      <c r="D62" s="3">
        <v>0.82471000000000005</v>
      </c>
      <c r="E62" s="3">
        <v>0.45724999999999999</v>
      </c>
      <c r="F62" s="3" t="s">
        <v>63</v>
      </c>
      <c r="G62" s="3" t="s">
        <v>63</v>
      </c>
      <c r="H62" s="3">
        <v>0.60267000000000004</v>
      </c>
      <c r="I62" s="3">
        <v>0.78829000000000005</v>
      </c>
      <c r="J62" s="3">
        <v>1.85764</v>
      </c>
      <c r="K62" s="3">
        <v>2.5478499999999999</v>
      </c>
      <c r="L62" s="3" t="s">
        <v>63</v>
      </c>
      <c r="M62" s="3" t="s">
        <v>63</v>
      </c>
      <c r="N62" s="3"/>
      <c r="O62" s="3"/>
    </row>
    <row r="63" spans="1:15" x14ac:dyDescent="0.25">
      <c r="A63" s="3" t="s">
        <v>92</v>
      </c>
      <c r="B63" s="3" t="s">
        <v>119</v>
      </c>
      <c r="C63" s="3">
        <v>0.63519999999999999</v>
      </c>
      <c r="D63" s="3">
        <v>0.254</v>
      </c>
      <c r="E63" s="3">
        <v>0.98123000000000005</v>
      </c>
      <c r="F63" s="3">
        <v>1.1169899999999999</v>
      </c>
      <c r="G63" s="3">
        <v>0.66144999999999998</v>
      </c>
      <c r="H63" s="3">
        <v>0.32904</v>
      </c>
      <c r="I63" s="3">
        <v>0.47484999999999999</v>
      </c>
      <c r="J63" s="3">
        <v>0.80105999999999999</v>
      </c>
      <c r="K63" s="3">
        <v>0.51520999999999995</v>
      </c>
      <c r="L63" s="3" t="s">
        <v>63</v>
      </c>
      <c r="M63" s="3" t="s">
        <v>63</v>
      </c>
      <c r="N63" s="3"/>
      <c r="O63" s="3"/>
    </row>
    <row r="64" spans="1:15" x14ac:dyDescent="0.25">
      <c r="A64" s="3" t="s">
        <v>92</v>
      </c>
      <c r="B64" s="3" t="s">
        <v>120</v>
      </c>
      <c r="C64" s="3">
        <v>7.8271300000000004</v>
      </c>
      <c r="D64" s="3">
        <v>7.6559799999999996</v>
      </c>
      <c r="E64" s="3">
        <v>6.7279499999999999</v>
      </c>
      <c r="F64" s="3">
        <v>6.1553199999999997</v>
      </c>
      <c r="G64" s="3">
        <v>5.2103099999999998</v>
      </c>
      <c r="H64" s="3">
        <v>4.1547499999999999</v>
      </c>
      <c r="I64" s="3">
        <v>3.3119700000000001</v>
      </c>
      <c r="J64" s="3">
        <v>3.21271</v>
      </c>
      <c r="K64" s="3">
        <v>2.0782799999999999</v>
      </c>
      <c r="L64" s="3" t="s">
        <v>63</v>
      </c>
      <c r="M64" s="3" t="s">
        <v>63</v>
      </c>
      <c r="N64" s="3"/>
      <c r="O64" s="3"/>
    </row>
    <row r="65" spans="1:15" x14ac:dyDescent="0.25">
      <c r="A65" s="3" t="s">
        <v>92</v>
      </c>
      <c r="B65" s="3" t="s">
        <v>121</v>
      </c>
      <c r="C65" s="3" t="s">
        <v>63</v>
      </c>
      <c r="D65" s="3" t="s">
        <v>63</v>
      </c>
      <c r="E65" s="3" t="s">
        <v>63</v>
      </c>
      <c r="F65" s="3">
        <v>0.91781999999999997</v>
      </c>
      <c r="G65" s="3">
        <v>0.95335000000000003</v>
      </c>
      <c r="H65" s="3">
        <v>0.8579</v>
      </c>
      <c r="I65" s="3">
        <v>0.46648000000000001</v>
      </c>
      <c r="J65" s="3">
        <v>0.34166999999999997</v>
      </c>
      <c r="K65" s="3">
        <v>0.1134</v>
      </c>
      <c r="L65" s="3" t="s">
        <v>63</v>
      </c>
      <c r="M65" s="3" t="s">
        <v>63</v>
      </c>
      <c r="N65" s="3"/>
      <c r="O65" s="3"/>
    </row>
    <row r="66" spans="1:15" x14ac:dyDescent="0.25">
      <c r="A66" s="3" t="s">
        <v>92</v>
      </c>
      <c r="B66" s="3" t="s">
        <v>122</v>
      </c>
      <c r="C66" s="3">
        <v>12.46824</v>
      </c>
      <c r="D66" s="3">
        <v>13.53819</v>
      </c>
      <c r="E66" s="3">
        <v>13.246119999999999</v>
      </c>
      <c r="F66" s="3">
        <v>14.339510000000001</v>
      </c>
      <c r="G66" s="3">
        <v>14.25507</v>
      </c>
      <c r="H66" s="3">
        <v>14.63344</v>
      </c>
      <c r="I66" s="3">
        <v>14.52872</v>
      </c>
      <c r="J66" s="3">
        <v>14.868980000000001</v>
      </c>
      <c r="K66" s="3">
        <v>15.00451</v>
      </c>
      <c r="L66" s="3">
        <v>15.51582</v>
      </c>
      <c r="M66" s="3" t="s">
        <v>63</v>
      </c>
      <c r="N66" s="3"/>
      <c r="O66" s="3"/>
    </row>
    <row r="67" spans="1:15" x14ac:dyDescent="0.25">
      <c r="A67" s="3" t="s">
        <v>92</v>
      </c>
      <c r="B67" s="3" t="s">
        <v>123</v>
      </c>
      <c r="C67" s="3">
        <v>5.78878</v>
      </c>
      <c r="D67" s="3">
        <v>5.5534499999999998</v>
      </c>
      <c r="E67" s="3">
        <v>4.9658699999999998</v>
      </c>
      <c r="F67" s="3" t="s">
        <v>63</v>
      </c>
      <c r="G67" s="3">
        <v>4.6535799999999998</v>
      </c>
      <c r="H67" s="3">
        <v>5.4588700000000001</v>
      </c>
      <c r="I67" s="3">
        <v>6.7363299999999997</v>
      </c>
      <c r="J67" s="3">
        <v>7.4140100000000002</v>
      </c>
      <c r="K67" s="3">
        <v>8.9410900000000009</v>
      </c>
      <c r="L67" s="3" t="s">
        <v>63</v>
      </c>
      <c r="M67" s="3" t="s">
        <v>63</v>
      </c>
      <c r="N67" s="3"/>
      <c r="O67" s="3"/>
    </row>
    <row r="68" spans="1:15" x14ac:dyDescent="0.25">
      <c r="A68" s="3" t="s">
        <v>92</v>
      </c>
      <c r="B68" s="3" t="s">
        <v>124</v>
      </c>
      <c r="C68" s="3" t="s">
        <v>63</v>
      </c>
      <c r="D68" s="3" t="s">
        <v>63</v>
      </c>
      <c r="E68" s="3" t="s">
        <v>63</v>
      </c>
      <c r="F68" s="3">
        <v>2.8864100000000001</v>
      </c>
      <c r="G68" s="3">
        <v>1.88252</v>
      </c>
      <c r="H68" s="3">
        <v>0.48141</v>
      </c>
      <c r="I68" s="3">
        <v>0.64115999999999995</v>
      </c>
      <c r="J68" s="3">
        <v>0.16281000000000001</v>
      </c>
      <c r="K68" s="3">
        <v>0.21617</v>
      </c>
      <c r="L68" s="3" t="s">
        <v>63</v>
      </c>
      <c r="M68" s="3" t="s">
        <v>63</v>
      </c>
      <c r="N68" s="3"/>
      <c r="O68" s="3"/>
    </row>
    <row r="69" spans="1:15" x14ac:dyDescent="0.25">
      <c r="A69" s="3" t="s">
        <v>92</v>
      </c>
      <c r="B69" s="3" t="s">
        <v>125</v>
      </c>
      <c r="C69" s="3" t="s">
        <v>63</v>
      </c>
      <c r="D69" s="3" t="s">
        <v>63</v>
      </c>
      <c r="E69" s="3" t="s">
        <v>63</v>
      </c>
      <c r="F69" s="3" t="s">
        <v>63</v>
      </c>
      <c r="G69" s="3" t="s">
        <v>63</v>
      </c>
      <c r="H69" s="3" t="s">
        <v>63</v>
      </c>
      <c r="I69" s="3" t="s">
        <v>63</v>
      </c>
      <c r="J69" s="3" t="s">
        <v>63</v>
      </c>
      <c r="K69" s="3">
        <v>3.2829000000000002</v>
      </c>
      <c r="L69" s="3">
        <v>0.72924999999999995</v>
      </c>
      <c r="M69" s="3" t="s">
        <v>63</v>
      </c>
      <c r="N69" s="3"/>
      <c r="O69" s="3"/>
    </row>
    <row r="70" spans="1:15" x14ac:dyDescent="0.25">
      <c r="A70" s="3" t="s">
        <v>92</v>
      </c>
      <c r="B70" s="3" t="s">
        <v>126</v>
      </c>
      <c r="C70" s="3">
        <v>2.6677300000000002</v>
      </c>
      <c r="D70" s="3">
        <v>0.56228999999999996</v>
      </c>
      <c r="E70" s="3">
        <v>0.35236000000000001</v>
      </c>
      <c r="F70" s="3">
        <v>0.21682999999999999</v>
      </c>
      <c r="G70" s="3">
        <v>1.19817</v>
      </c>
      <c r="H70" s="3">
        <v>4.9200000000000001E-2</v>
      </c>
      <c r="I70" s="3">
        <v>1.3172699999999999</v>
      </c>
      <c r="J70" s="3">
        <v>1.5502</v>
      </c>
      <c r="K70" s="3">
        <v>1.7328300000000001</v>
      </c>
      <c r="L70" s="3">
        <v>2.0775700000000001</v>
      </c>
      <c r="M70" s="3" t="s">
        <v>63</v>
      </c>
      <c r="N70" s="3"/>
      <c r="O70" s="3"/>
    </row>
    <row r="71" spans="1:15" x14ac:dyDescent="0.25">
      <c r="A71" s="3" t="s">
        <v>92</v>
      </c>
      <c r="B71" s="3" t="s">
        <v>127</v>
      </c>
      <c r="C71" s="3">
        <v>4.9870999999999999</v>
      </c>
      <c r="D71" s="3">
        <v>3.2501500000000001</v>
      </c>
      <c r="E71" s="3">
        <v>2.9038599999999999</v>
      </c>
      <c r="F71" s="3">
        <v>3.4670200000000002</v>
      </c>
      <c r="G71" s="3">
        <v>4.0480200000000002</v>
      </c>
      <c r="H71" s="3">
        <v>4.2564099999999998</v>
      </c>
      <c r="I71" s="3">
        <v>4.5209799999999998</v>
      </c>
      <c r="J71" s="3">
        <v>4.5119499999999997</v>
      </c>
      <c r="K71" s="3">
        <v>4.6561700000000004</v>
      </c>
      <c r="L71" s="3" t="s">
        <v>63</v>
      </c>
      <c r="M71" s="3" t="s">
        <v>63</v>
      </c>
      <c r="N71" s="3"/>
      <c r="O71" s="3"/>
    </row>
    <row r="72" spans="1:15" x14ac:dyDescent="0.25">
      <c r="A72" s="3" t="s">
        <v>92</v>
      </c>
      <c r="B72" s="3" t="s">
        <v>128</v>
      </c>
      <c r="C72" s="3">
        <v>0.95025000000000004</v>
      </c>
      <c r="D72" s="3">
        <v>1.57409</v>
      </c>
      <c r="E72" s="3">
        <v>3.0867200000000001</v>
      </c>
      <c r="F72" s="3">
        <v>1.7246699999999999</v>
      </c>
      <c r="G72" s="3">
        <v>0.88954</v>
      </c>
      <c r="H72" s="3">
        <v>0.47288000000000002</v>
      </c>
      <c r="I72" s="3">
        <v>1.0435099999999999</v>
      </c>
      <c r="J72" s="3">
        <v>0.77205999999999997</v>
      </c>
      <c r="K72" s="3">
        <v>1.59819</v>
      </c>
      <c r="L72" s="3" t="s">
        <v>63</v>
      </c>
      <c r="M72" s="3" t="s">
        <v>63</v>
      </c>
      <c r="N72" s="3"/>
      <c r="O72" s="3"/>
    </row>
    <row r="73" spans="1:15" x14ac:dyDescent="0.25">
      <c r="A73" s="3" t="s">
        <v>92</v>
      </c>
      <c r="B73" s="3" t="s">
        <v>129</v>
      </c>
      <c r="C73" s="3">
        <v>3.4482300000000001</v>
      </c>
      <c r="D73" s="3">
        <v>5.6853699999999998</v>
      </c>
      <c r="E73" s="3">
        <v>5.15822</v>
      </c>
      <c r="F73" s="3">
        <v>3.08975</v>
      </c>
      <c r="G73" s="3">
        <v>1.2907999999999999</v>
      </c>
      <c r="H73" s="3">
        <v>9.2619999999999994E-2</v>
      </c>
      <c r="I73" s="3">
        <v>0.28028999999999998</v>
      </c>
      <c r="J73" s="3">
        <v>0.15442</v>
      </c>
      <c r="K73" s="3">
        <v>0.38294</v>
      </c>
      <c r="L73" s="3" t="s">
        <v>63</v>
      </c>
      <c r="M73" s="3" t="s">
        <v>63</v>
      </c>
      <c r="N73" s="3"/>
      <c r="O73" s="3"/>
    </row>
    <row r="74" spans="1:15" x14ac:dyDescent="0.25">
      <c r="A74" s="3" t="s">
        <v>92</v>
      </c>
      <c r="B74" s="3" t="s">
        <v>130</v>
      </c>
      <c r="C74" s="3">
        <v>8.7256699999999991</v>
      </c>
      <c r="D74" s="3">
        <v>8.8630499999999994</v>
      </c>
      <c r="E74" s="3">
        <v>4.1531399999999996</v>
      </c>
      <c r="F74" s="3">
        <v>1.0540000000000001E-2</v>
      </c>
      <c r="G74" s="3">
        <v>0.18667</v>
      </c>
      <c r="H74" s="3">
        <v>0.15906999999999999</v>
      </c>
      <c r="I74" s="3" t="s">
        <v>63</v>
      </c>
      <c r="J74" s="3" t="s">
        <v>63</v>
      </c>
      <c r="K74" s="3" t="s">
        <v>63</v>
      </c>
      <c r="L74" s="3" t="s">
        <v>63</v>
      </c>
      <c r="M74" s="3" t="s">
        <v>63</v>
      </c>
      <c r="N74" s="3"/>
      <c r="O74" s="3"/>
    </row>
    <row r="75" spans="1:15" x14ac:dyDescent="0.25">
      <c r="A75" s="3" t="s">
        <v>92</v>
      </c>
      <c r="B75" s="3" t="s">
        <v>131</v>
      </c>
      <c r="C75" s="3" t="s">
        <v>63</v>
      </c>
      <c r="D75" s="3" t="s">
        <v>63</v>
      </c>
      <c r="E75" s="3" t="s">
        <v>63</v>
      </c>
      <c r="F75" s="3">
        <v>1.1919500000000001</v>
      </c>
      <c r="G75" s="3">
        <v>4.5019999999999998E-2</v>
      </c>
      <c r="H75" s="3">
        <v>0.29564000000000001</v>
      </c>
      <c r="I75" s="3">
        <v>0.44605</v>
      </c>
      <c r="J75" s="3">
        <v>1.48403</v>
      </c>
      <c r="K75" s="3">
        <v>0.97721000000000002</v>
      </c>
      <c r="L75" s="3" t="s">
        <v>63</v>
      </c>
      <c r="M75" s="3" t="s">
        <v>63</v>
      </c>
      <c r="N75" s="3"/>
      <c r="O75" s="3"/>
    </row>
    <row r="76" spans="1:15" x14ac:dyDescent="0.25">
      <c r="A76" s="3" t="s">
        <v>92</v>
      </c>
      <c r="B76" s="3" t="s">
        <v>132</v>
      </c>
      <c r="C76" s="3">
        <v>5.2377000000000002</v>
      </c>
      <c r="D76" s="3">
        <v>5.3142699999999996</v>
      </c>
      <c r="E76" s="3">
        <v>5.9977400000000003</v>
      </c>
      <c r="F76" s="3">
        <v>5.1809599999999998</v>
      </c>
      <c r="G76" s="3">
        <v>3.6449199999999999</v>
      </c>
      <c r="H76" s="3" t="s">
        <v>63</v>
      </c>
      <c r="I76" s="3" t="s">
        <v>63</v>
      </c>
      <c r="J76" s="3" t="s">
        <v>63</v>
      </c>
      <c r="K76" s="3" t="s">
        <v>63</v>
      </c>
      <c r="L76" s="3" t="s">
        <v>63</v>
      </c>
      <c r="M76" s="3" t="s">
        <v>63</v>
      </c>
      <c r="N76" s="3"/>
      <c r="O76" s="3"/>
    </row>
    <row r="77" spans="1:15" ht="30" x14ac:dyDescent="0.25">
      <c r="A77" s="3" t="s">
        <v>92</v>
      </c>
      <c r="B77" s="3" t="s">
        <v>133</v>
      </c>
      <c r="C77" s="3">
        <v>3.6389999999999999E-2</v>
      </c>
      <c r="D77" s="3">
        <v>1.6298900000000001</v>
      </c>
      <c r="E77" s="3">
        <v>6.0260999999999996</v>
      </c>
      <c r="F77" s="3">
        <v>3.3351700000000002</v>
      </c>
      <c r="G77" s="3">
        <v>3.4645000000000001</v>
      </c>
      <c r="H77" s="3">
        <v>1.82057</v>
      </c>
      <c r="I77" s="3" t="s">
        <v>63</v>
      </c>
      <c r="J77" s="3">
        <v>0.12778999999999999</v>
      </c>
      <c r="K77" s="3">
        <v>0.1227</v>
      </c>
      <c r="L77" s="3" t="s">
        <v>63</v>
      </c>
      <c r="M77" s="3" t="s">
        <v>63</v>
      </c>
      <c r="N77" s="3"/>
      <c r="O77" s="3"/>
    </row>
    <row r="78" spans="1:15" x14ac:dyDescent="0.25">
      <c r="A78" s="3" t="s">
        <v>92</v>
      </c>
      <c r="B78" s="3" t="s">
        <v>235</v>
      </c>
      <c r="C78" s="3" t="s">
        <v>63</v>
      </c>
      <c r="D78" s="3" t="s">
        <v>63</v>
      </c>
      <c r="E78" s="3" t="s">
        <v>63</v>
      </c>
      <c r="F78" s="3" t="s">
        <v>63</v>
      </c>
      <c r="G78" s="3">
        <v>2.23353</v>
      </c>
      <c r="H78" s="3">
        <v>0.84613000000000005</v>
      </c>
      <c r="I78" s="3">
        <v>0.30427999999999999</v>
      </c>
      <c r="J78" s="3">
        <v>0.20374999999999999</v>
      </c>
      <c r="K78" s="3">
        <v>0.31119000000000002</v>
      </c>
      <c r="L78" s="3" t="s">
        <v>63</v>
      </c>
      <c r="M78" s="3" t="s">
        <v>63</v>
      </c>
      <c r="N78" s="3"/>
      <c r="O78" s="3"/>
    </row>
    <row r="79" spans="1:15" x14ac:dyDescent="0.25">
      <c r="A79" s="3" t="s">
        <v>134</v>
      </c>
      <c r="B79" s="3" t="s">
        <v>287</v>
      </c>
      <c r="C79" s="3" t="s">
        <v>63</v>
      </c>
      <c r="D79" s="3" t="s">
        <v>63</v>
      </c>
      <c r="E79" s="3" t="s">
        <v>63</v>
      </c>
      <c r="F79" s="3" t="s">
        <v>63</v>
      </c>
      <c r="G79" s="3">
        <v>2.0987800000000001</v>
      </c>
      <c r="H79" s="3">
        <v>1.2997000000000001</v>
      </c>
      <c r="I79" s="3" t="s">
        <v>63</v>
      </c>
      <c r="J79" s="3">
        <v>4.6852799999999997</v>
      </c>
      <c r="K79" s="3">
        <v>1.43781</v>
      </c>
      <c r="L79" s="3" t="s">
        <v>63</v>
      </c>
      <c r="M79" s="3" t="s">
        <v>63</v>
      </c>
      <c r="N79" s="3"/>
      <c r="O79" s="3"/>
    </row>
    <row r="80" spans="1:15" x14ac:dyDescent="0.25">
      <c r="A80" s="3" t="s">
        <v>134</v>
      </c>
      <c r="B80" s="3" t="s">
        <v>135</v>
      </c>
      <c r="C80" s="3">
        <v>1.6697200000000001</v>
      </c>
      <c r="D80" s="3">
        <v>1.9848300000000001</v>
      </c>
      <c r="E80" s="3">
        <v>1.1111800000000001</v>
      </c>
      <c r="F80" s="3">
        <v>0.77256000000000002</v>
      </c>
      <c r="G80" s="3">
        <v>0.51127999999999996</v>
      </c>
      <c r="H80" s="3">
        <v>0.38344</v>
      </c>
      <c r="I80" s="3">
        <v>0.12941</v>
      </c>
      <c r="J80" s="3">
        <v>7.79E-3</v>
      </c>
      <c r="K80" s="3" t="s">
        <v>63</v>
      </c>
      <c r="L80" s="3" t="s">
        <v>63</v>
      </c>
      <c r="M80" s="3" t="s">
        <v>63</v>
      </c>
      <c r="N80" s="3"/>
      <c r="O80" s="3"/>
    </row>
    <row r="81" spans="1:15" x14ac:dyDescent="0.25">
      <c r="A81" s="3" t="s">
        <v>134</v>
      </c>
      <c r="B81" s="3" t="s">
        <v>288</v>
      </c>
      <c r="C81" s="3">
        <v>15.146800000000001</v>
      </c>
      <c r="D81" s="3">
        <v>17.97457</v>
      </c>
      <c r="E81" s="3">
        <v>16.603929999999998</v>
      </c>
      <c r="F81" s="3">
        <v>21.862290000000002</v>
      </c>
      <c r="G81" s="3">
        <v>17.787870000000002</v>
      </c>
      <c r="H81" s="3">
        <v>34.043770000000002</v>
      </c>
      <c r="I81" s="3">
        <v>30.141839999999998</v>
      </c>
      <c r="J81" s="3" t="s">
        <v>63</v>
      </c>
      <c r="K81" s="3">
        <v>29.483519999999999</v>
      </c>
      <c r="L81" s="3" t="s">
        <v>63</v>
      </c>
      <c r="M81" s="3" t="s">
        <v>63</v>
      </c>
      <c r="N81" s="3"/>
      <c r="O81" s="3"/>
    </row>
    <row r="82" spans="1:15" x14ac:dyDescent="0.25">
      <c r="A82" s="3" t="s">
        <v>134</v>
      </c>
      <c r="B82" s="3" t="s">
        <v>137</v>
      </c>
      <c r="C82" s="3">
        <v>10.306749999999999</v>
      </c>
      <c r="D82" s="3">
        <v>7.2516100000000003</v>
      </c>
      <c r="E82" s="3" t="s">
        <v>63</v>
      </c>
      <c r="F82" s="3" t="s">
        <v>63</v>
      </c>
      <c r="G82" s="3">
        <v>1.1981599999999999</v>
      </c>
      <c r="H82" s="3">
        <v>1.19533</v>
      </c>
      <c r="I82" s="3">
        <v>3.0931000000000002</v>
      </c>
      <c r="J82" s="3">
        <v>1.8127599999999999</v>
      </c>
      <c r="K82" s="3">
        <v>3.8327499999999999</v>
      </c>
      <c r="L82" s="3">
        <v>5.0131899999999998</v>
      </c>
      <c r="M82" s="3" t="s">
        <v>63</v>
      </c>
      <c r="N82" s="3"/>
      <c r="O82" s="3"/>
    </row>
    <row r="83" spans="1:15" x14ac:dyDescent="0.25">
      <c r="A83" s="3" t="s">
        <v>134</v>
      </c>
      <c r="B83" s="3" t="s">
        <v>138</v>
      </c>
      <c r="C83" s="3">
        <v>13.173629999999999</v>
      </c>
      <c r="D83" s="3">
        <v>13.77679</v>
      </c>
      <c r="E83" s="3">
        <v>9.2997399999999999</v>
      </c>
      <c r="F83" s="3">
        <v>9.0284099999999992</v>
      </c>
      <c r="G83" s="3">
        <v>9.7382500000000007</v>
      </c>
      <c r="H83" s="3">
        <v>11.188370000000001</v>
      </c>
      <c r="I83" s="3">
        <v>12.33727</v>
      </c>
      <c r="J83" s="3">
        <v>11.22523</v>
      </c>
      <c r="K83" s="3">
        <v>10.11157</v>
      </c>
      <c r="L83" s="3">
        <v>10.042160000000001</v>
      </c>
      <c r="M83" s="3" t="s">
        <v>63</v>
      </c>
      <c r="N83" s="3"/>
      <c r="O83" s="3"/>
    </row>
    <row r="84" spans="1:15" x14ac:dyDescent="0.25">
      <c r="A84" s="3" t="s">
        <v>134</v>
      </c>
      <c r="B84" s="3" t="s">
        <v>274</v>
      </c>
      <c r="C84" s="3">
        <v>4.3392600000000003</v>
      </c>
      <c r="D84" s="3">
        <v>6.0247599999999997</v>
      </c>
      <c r="E84" s="3">
        <v>3.5082300000000002</v>
      </c>
      <c r="F84" s="3">
        <v>4.4379400000000002</v>
      </c>
      <c r="G84" s="3">
        <v>8.3777100000000004</v>
      </c>
      <c r="H84" s="3">
        <v>10.76599</v>
      </c>
      <c r="I84" s="3">
        <v>12.819039999999999</v>
      </c>
      <c r="J84" s="3">
        <v>14.523960000000001</v>
      </c>
      <c r="K84" s="3">
        <v>13.46808</v>
      </c>
      <c r="L84" s="3" t="s">
        <v>63</v>
      </c>
      <c r="M84" s="3" t="s">
        <v>63</v>
      </c>
      <c r="N84" s="3"/>
      <c r="O84" s="3"/>
    </row>
    <row r="85" spans="1:15" x14ac:dyDescent="0.25">
      <c r="A85" s="3" t="s">
        <v>134</v>
      </c>
      <c r="B85" s="3" t="s">
        <v>139</v>
      </c>
      <c r="C85" s="3" t="s">
        <v>63</v>
      </c>
      <c r="D85" s="3">
        <v>3.3643100000000001</v>
      </c>
      <c r="E85" s="3" t="s">
        <v>63</v>
      </c>
      <c r="F85" s="3" t="s">
        <v>63</v>
      </c>
      <c r="G85" s="3" t="s">
        <v>63</v>
      </c>
      <c r="H85" s="3" t="s">
        <v>63</v>
      </c>
      <c r="I85" s="3" t="s">
        <v>63</v>
      </c>
      <c r="J85" s="3" t="s">
        <v>63</v>
      </c>
      <c r="K85" s="3" t="s">
        <v>63</v>
      </c>
      <c r="L85" s="3" t="s">
        <v>63</v>
      </c>
      <c r="M85" s="3" t="s">
        <v>63</v>
      </c>
      <c r="N85" s="3"/>
      <c r="O85" s="3"/>
    </row>
    <row r="86" spans="1:15" x14ac:dyDescent="0.25">
      <c r="A86" s="3" t="s">
        <v>134</v>
      </c>
      <c r="B86" s="3" t="s">
        <v>289</v>
      </c>
      <c r="C86" s="3" t="s">
        <v>63</v>
      </c>
      <c r="D86" s="3">
        <v>7.8595300000000003</v>
      </c>
      <c r="E86" s="3">
        <v>4.6437099999999996</v>
      </c>
      <c r="F86" s="3">
        <v>7.3094900000000003</v>
      </c>
      <c r="G86" s="3">
        <v>4.8855000000000004</v>
      </c>
      <c r="H86" s="3">
        <v>4.8265500000000001</v>
      </c>
      <c r="I86" s="3">
        <v>11.760300000000001</v>
      </c>
      <c r="J86" s="3">
        <v>29.213480000000001</v>
      </c>
      <c r="K86" s="3">
        <v>31.326219999999999</v>
      </c>
      <c r="L86" s="3" t="s">
        <v>63</v>
      </c>
      <c r="M86" s="3" t="s">
        <v>63</v>
      </c>
      <c r="N86" s="3"/>
      <c r="O86" s="3"/>
    </row>
    <row r="87" spans="1:15" x14ac:dyDescent="0.25">
      <c r="A87" s="3" t="s">
        <v>134</v>
      </c>
      <c r="B87" s="3" t="s">
        <v>290</v>
      </c>
      <c r="C87" s="3" t="s">
        <v>63</v>
      </c>
      <c r="D87" s="3">
        <v>10.671530000000001</v>
      </c>
      <c r="E87" s="3">
        <v>11.749750000000001</v>
      </c>
      <c r="F87" s="3">
        <v>10.167820000000001</v>
      </c>
      <c r="G87" s="3" t="s">
        <v>63</v>
      </c>
      <c r="H87" s="3" t="s">
        <v>63</v>
      </c>
      <c r="I87" s="3" t="s">
        <v>63</v>
      </c>
      <c r="J87" s="3" t="s">
        <v>63</v>
      </c>
      <c r="K87" s="3">
        <v>19.637460000000001</v>
      </c>
      <c r="L87" s="3" t="s">
        <v>63</v>
      </c>
      <c r="M87" s="3" t="s">
        <v>63</v>
      </c>
      <c r="N87" s="3"/>
      <c r="O87" s="3"/>
    </row>
    <row r="88" spans="1:15" x14ac:dyDescent="0.25">
      <c r="A88" s="3" t="s">
        <v>134</v>
      </c>
      <c r="B88" s="3" t="s">
        <v>140</v>
      </c>
      <c r="C88" s="3">
        <v>3.0973899999999999</v>
      </c>
      <c r="D88" s="3">
        <v>2.7260499999999999</v>
      </c>
      <c r="E88" s="3">
        <v>2.88218</v>
      </c>
      <c r="F88" s="3">
        <v>2.1280100000000002</v>
      </c>
      <c r="G88" s="3">
        <v>1.3048299999999999</v>
      </c>
      <c r="H88" s="3">
        <v>2.1939199999999999</v>
      </c>
      <c r="I88" s="3">
        <v>3.3319299999999998</v>
      </c>
      <c r="J88" s="3">
        <v>5.0499900000000002</v>
      </c>
      <c r="K88" s="3">
        <v>5.3041099999999997</v>
      </c>
      <c r="L88" s="3" t="s">
        <v>63</v>
      </c>
      <c r="M88" s="3" t="s">
        <v>63</v>
      </c>
      <c r="N88" s="3"/>
      <c r="O88" s="3"/>
    </row>
    <row r="89" spans="1:15" x14ac:dyDescent="0.25">
      <c r="A89" s="3" t="s">
        <v>134</v>
      </c>
      <c r="B89" s="3" t="s">
        <v>141</v>
      </c>
      <c r="C89" s="3">
        <v>4.6203000000000003</v>
      </c>
      <c r="D89" s="3">
        <v>2.5677599999999998</v>
      </c>
      <c r="E89" s="3">
        <v>4.4476300000000002</v>
      </c>
      <c r="F89" s="3">
        <v>4.3076999999999996</v>
      </c>
      <c r="G89" s="3">
        <v>5.9493</v>
      </c>
      <c r="H89" s="3">
        <v>7.9701500000000003</v>
      </c>
      <c r="I89" s="3">
        <v>8.3723600000000005</v>
      </c>
      <c r="J89" s="3">
        <v>7.5045400000000004</v>
      </c>
      <c r="K89" s="3">
        <v>5.9065099999999999</v>
      </c>
      <c r="L89" s="3" t="s">
        <v>63</v>
      </c>
      <c r="M89" s="3" t="s">
        <v>63</v>
      </c>
      <c r="N89" s="3"/>
      <c r="O89" s="3"/>
    </row>
    <row r="90" spans="1:15" x14ac:dyDescent="0.25">
      <c r="A90" s="3" t="s">
        <v>134</v>
      </c>
      <c r="B90" s="3" t="s">
        <v>142</v>
      </c>
      <c r="C90" s="3" t="s">
        <v>63</v>
      </c>
      <c r="D90" s="3">
        <v>8.3449399999999994</v>
      </c>
      <c r="E90" s="3">
        <v>8.2971599999999999</v>
      </c>
      <c r="F90" s="3">
        <v>6.4557000000000002</v>
      </c>
      <c r="G90" s="3">
        <v>6.2601599999999999</v>
      </c>
      <c r="H90" s="3">
        <v>5.8815</v>
      </c>
      <c r="I90" s="3">
        <v>5.4412500000000001</v>
      </c>
      <c r="J90" s="3">
        <v>8.5951299999999993</v>
      </c>
      <c r="K90" s="3">
        <v>3.7521100000000001</v>
      </c>
      <c r="L90" s="3">
        <v>1.91449</v>
      </c>
      <c r="M90" s="3" t="s">
        <v>63</v>
      </c>
      <c r="N90" s="3"/>
      <c r="O90" s="3"/>
    </row>
    <row r="91" spans="1:15" x14ac:dyDescent="0.25">
      <c r="A91" s="3" t="s">
        <v>134</v>
      </c>
      <c r="B91" s="3" t="s">
        <v>236</v>
      </c>
      <c r="C91" s="3">
        <v>5.4628500000000004</v>
      </c>
      <c r="D91" s="3">
        <v>4.7892799999999998</v>
      </c>
      <c r="E91" s="3">
        <v>3.2111800000000001</v>
      </c>
      <c r="F91" s="3">
        <v>4.3327999999999998</v>
      </c>
      <c r="G91" s="3">
        <v>2.68</v>
      </c>
      <c r="H91" s="3">
        <v>2.5980300000000001</v>
      </c>
      <c r="I91" s="3">
        <v>1.69089</v>
      </c>
      <c r="J91" s="3">
        <v>2.7283599999999999</v>
      </c>
      <c r="K91" s="3">
        <v>5.4946200000000003</v>
      </c>
      <c r="L91" s="3">
        <v>10.230869999999999</v>
      </c>
      <c r="M91" s="3" t="s">
        <v>63</v>
      </c>
      <c r="N91" s="3"/>
      <c r="O91" s="3"/>
    </row>
    <row r="92" spans="1:15" x14ac:dyDescent="0.25">
      <c r="A92" s="3" t="s">
        <v>134</v>
      </c>
      <c r="B92" s="3" t="s">
        <v>143</v>
      </c>
      <c r="C92" s="3">
        <v>15.63355</v>
      </c>
      <c r="D92" s="3">
        <v>17.021789999999999</v>
      </c>
      <c r="E92" s="3" t="s">
        <v>63</v>
      </c>
      <c r="F92" s="3" t="s">
        <v>63</v>
      </c>
      <c r="G92" s="3" t="s">
        <v>63</v>
      </c>
      <c r="H92" s="3">
        <v>2.00299</v>
      </c>
      <c r="I92" s="3" t="s">
        <v>63</v>
      </c>
      <c r="J92" s="3" t="s">
        <v>63</v>
      </c>
      <c r="K92" s="3" t="s">
        <v>63</v>
      </c>
      <c r="L92" s="3">
        <v>1.27963</v>
      </c>
      <c r="M92" s="3" t="s">
        <v>63</v>
      </c>
      <c r="N92" s="3"/>
      <c r="O92" s="3"/>
    </row>
    <row r="93" spans="1:15" x14ac:dyDescent="0.25">
      <c r="A93" s="3" t="s">
        <v>134</v>
      </c>
      <c r="B93" s="3" t="s">
        <v>237</v>
      </c>
      <c r="C93" s="3">
        <v>8.0991099999999996</v>
      </c>
      <c r="D93" s="3">
        <v>6.7181800000000003</v>
      </c>
      <c r="E93" s="3">
        <v>6.4774599999999998</v>
      </c>
      <c r="F93" s="3">
        <v>2.10826</v>
      </c>
      <c r="G93" s="3">
        <v>1.8774</v>
      </c>
      <c r="H93" s="3">
        <v>1.99417</v>
      </c>
      <c r="I93" s="3">
        <v>5.7221000000000002</v>
      </c>
      <c r="J93" s="3">
        <v>7.9218400000000004</v>
      </c>
      <c r="K93" s="3">
        <v>10.679069999999999</v>
      </c>
      <c r="L93" s="3">
        <v>5.6434499999999996</v>
      </c>
      <c r="M93" s="3" t="s">
        <v>63</v>
      </c>
      <c r="N93" s="3"/>
      <c r="O93" s="3"/>
    </row>
    <row r="94" spans="1:15" x14ac:dyDescent="0.25">
      <c r="A94" s="3" t="s">
        <v>134</v>
      </c>
      <c r="B94" s="3" t="s">
        <v>144</v>
      </c>
      <c r="C94" s="3">
        <v>13.72414</v>
      </c>
      <c r="D94" s="3">
        <v>13.918760000000001</v>
      </c>
      <c r="E94" s="3">
        <v>8.5716599999999996</v>
      </c>
      <c r="F94" s="3">
        <v>1.5588200000000001</v>
      </c>
      <c r="G94" s="3">
        <v>0.87595000000000001</v>
      </c>
      <c r="H94" s="3">
        <v>1.5498700000000001</v>
      </c>
      <c r="I94" s="3">
        <v>1.6589799999999999</v>
      </c>
      <c r="J94" s="3">
        <v>3.7555200000000002</v>
      </c>
      <c r="K94" s="3">
        <v>4.8092699999999997</v>
      </c>
      <c r="L94" s="3" t="s">
        <v>63</v>
      </c>
      <c r="M94" s="3" t="s">
        <v>63</v>
      </c>
      <c r="N94" s="3"/>
      <c r="O94" s="3"/>
    </row>
    <row r="95" spans="1:15" x14ac:dyDescent="0.25">
      <c r="A95" s="3" t="s">
        <v>134</v>
      </c>
      <c r="B95" s="3" t="s">
        <v>145</v>
      </c>
      <c r="C95" s="3" t="s">
        <v>63</v>
      </c>
      <c r="D95" s="3" t="s">
        <v>63</v>
      </c>
      <c r="E95" s="3" t="s">
        <v>63</v>
      </c>
      <c r="F95" s="3" t="s">
        <v>63</v>
      </c>
      <c r="G95" s="3" t="s">
        <v>63</v>
      </c>
      <c r="H95" s="3">
        <v>6.9827000000000004</v>
      </c>
      <c r="I95" s="3">
        <v>11.81667</v>
      </c>
      <c r="J95" s="3">
        <v>17.245010000000001</v>
      </c>
      <c r="K95" s="3">
        <v>16.995039999999999</v>
      </c>
      <c r="L95" s="3" t="s">
        <v>63</v>
      </c>
      <c r="M95" s="3" t="s">
        <v>63</v>
      </c>
      <c r="N95" s="3"/>
      <c r="O95" s="3"/>
    </row>
    <row r="96" spans="1:15" x14ac:dyDescent="0.25">
      <c r="A96" s="3" t="s">
        <v>134</v>
      </c>
      <c r="B96" s="3" t="s">
        <v>146</v>
      </c>
      <c r="C96" s="3" t="s">
        <v>63</v>
      </c>
      <c r="D96" s="3" t="s">
        <v>63</v>
      </c>
      <c r="E96" s="3" t="s">
        <v>63</v>
      </c>
      <c r="F96" s="3">
        <v>1.9173800000000001</v>
      </c>
      <c r="G96" s="3">
        <v>3.1965699999999999</v>
      </c>
      <c r="H96" s="3" t="s">
        <v>63</v>
      </c>
      <c r="I96" s="3" t="s">
        <v>63</v>
      </c>
      <c r="J96" s="3" t="s">
        <v>63</v>
      </c>
      <c r="K96" s="3" t="s">
        <v>63</v>
      </c>
      <c r="L96" s="3" t="s">
        <v>63</v>
      </c>
      <c r="M96" s="3" t="s">
        <v>63</v>
      </c>
      <c r="N96" s="3"/>
      <c r="O96" s="3"/>
    </row>
    <row r="97" spans="1:15" x14ac:dyDescent="0.25">
      <c r="A97" s="3" t="s">
        <v>134</v>
      </c>
      <c r="B97" s="3" t="s">
        <v>147</v>
      </c>
      <c r="C97" s="3">
        <v>18.87679</v>
      </c>
      <c r="D97" s="3">
        <v>22.88064</v>
      </c>
      <c r="E97" s="3">
        <v>27.13571</v>
      </c>
      <c r="F97" s="3">
        <v>27.44782</v>
      </c>
      <c r="G97" s="3">
        <v>27.759519999999998</v>
      </c>
      <c r="H97" s="3">
        <v>28.351400000000002</v>
      </c>
      <c r="I97" s="3">
        <v>30.966519999999999</v>
      </c>
      <c r="J97" s="3">
        <v>33.091560000000001</v>
      </c>
      <c r="K97" s="3">
        <v>32.755710000000001</v>
      </c>
      <c r="L97" s="3" t="s">
        <v>63</v>
      </c>
      <c r="M97" s="3" t="s">
        <v>63</v>
      </c>
      <c r="N97" s="3"/>
      <c r="O97" s="3"/>
    </row>
    <row r="98" spans="1:15" x14ac:dyDescent="0.25">
      <c r="A98" s="3" t="s">
        <v>134</v>
      </c>
      <c r="B98" s="3" t="s">
        <v>148</v>
      </c>
      <c r="C98" s="3" t="s">
        <v>63</v>
      </c>
      <c r="D98" s="3">
        <v>3.3098299999999998</v>
      </c>
      <c r="E98" s="3">
        <v>7.3658400000000004</v>
      </c>
      <c r="F98" s="3" t="s">
        <v>63</v>
      </c>
      <c r="G98" s="3" t="s">
        <v>63</v>
      </c>
      <c r="H98" s="3" t="s">
        <v>63</v>
      </c>
      <c r="I98" s="3" t="s">
        <v>63</v>
      </c>
      <c r="J98" s="3" t="s">
        <v>63</v>
      </c>
      <c r="K98" s="3" t="s">
        <v>63</v>
      </c>
      <c r="L98" s="3" t="s">
        <v>63</v>
      </c>
      <c r="M98" s="3" t="s">
        <v>63</v>
      </c>
      <c r="N98" s="3"/>
      <c r="O98" s="3"/>
    </row>
    <row r="99" spans="1:15" x14ac:dyDescent="0.25">
      <c r="A99" s="3" t="s">
        <v>134</v>
      </c>
      <c r="B99" s="3" t="s">
        <v>150</v>
      </c>
      <c r="C99" s="3" t="s">
        <v>63</v>
      </c>
      <c r="D99" s="3" t="s">
        <v>63</v>
      </c>
      <c r="E99" s="3" t="s">
        <v>63</v>
      </c>
      <c r="F99" s="3">
        <v>33.890309999999999</v>
      </c>
      <c r="G99" s="3">
        <v>37.536009999999997</v>
      </c>
      <c r="H99" s="3">
        <v>36.896009999999997</v>
      </c>
      <c r="I99" s="3">
        <v>38.120719999999999</v>
      </c>
      <c r="J99" s="3">
        <v>38.185420000000001</v>
      </c>
      <c r="K99" s="3" t="s">
        <v>63</v>
      </c>
      <c r="L99" s="3">
        <v>37.626449999999998</v>
      </c>
      <c r="M99" s="3" t="s">
        <v>63</v>
      </c>
      <c r="N99" s="3"/>
      <c r="O99" s="3"/>
    </row>
    <row r="100" spans="1:15" x14ac:dyDescent="0.25">
      <c r="A100" s="3" t="s">
        <v>134</v>
      </c>
      <c r="B100" s="3" t="s">
        <v>151</v>
      </c>
      <c r="C100" s="3" t="s">
        <v>63</v>
      </c>
      <c r="D100" s="3" t="s">
        <v>63</v>
      </c>
      <c r="E100" s="3" t="s">
        <v>63</v>
      </c>
      <c r="F100" s="3">
        <v>20.189170000000001</v>
      </c>
      <c r="G100" s="3">
        <v>18.536159999999999</v>
      </c>
      <c r="H100" s="3">
        <v>18.690930000000002</v>
      </c>
      <c r="I100" s="3">
        <v>20.11111</v>
      </c>
      <c r="J100" s="3">
        <v>20.658069999999999</v>
      </c>
      <c r="K100" s="3">
        <v>17.866060000000001</v>
      </c>
      <c r="L100" s="3">
        <v>17.859079999999999</v>
      </c>
      <c r="M100" s="3" t="s">
        <v>63</v>
      </c>
      <c r="N100" s="3"/>
      <c r="O100" s="3"/>
    </row>
    <row r="101" spans="1:15" x14ac:dyDescent="0.25">
      <c r="A101" s="3" t="s">
        <v>134</v>
      </c>
      <c r="B101" s="3" t="s">
        <v>152</v>
      </c>
      <c r="C101" s="3">
        <v>7.1520400000000004</v>
      </c>
      <c r="D101" s="3">
        <v>7.2010500000000004</v>
      </c>
      <c r="E101" s="3">
        <v>6.9047400000000003</v>
      </c>
      <c r="F101" s="3">
        <v>4.3255800000000004</v>
      </c>
      <c r="G101" s="3">
        <v>3.2442500000000001</v>
      </c>
      <c r="H101" s="3">
        <v>2.4292600000000002</v>
      </c>
      <c r="I101" s="3">
        <v>3.3890099999999999</v>
      </c>
      <c r="J101" s="3">
        <v>5.9402400000000002</v>
      </c>
      <c r="K101" s="3">
        <v>7.7897600000000002</v>
      </c>
      <c r="L101" s="3" t="s">
        <v>63</v>
      </c>
      <c r="M101" s="3" t="s">
        <v>63</v>
      </c>
      <c r="N101" s="3"/>
      <c r="O101" s="3"/>
    </row>
    <row r="102" spans="1:15" x14ac:dyDescent="0.25">
      <c r="A102" s="3" t="s">
        <v>134</v>
      </c>
      <c r="B102" s="3" t="s">
        <v>291</v>
      </c>
      <c r="C102" s="3" t="s">
        <v>63</v>
      </c>
      <c r="D102" s="3" t="s">
        <v>63</v>
      </c>
      <c r="E102" s="3" t="s">
        <v>63</v>
      </c>
      <c r="F102" s="3" t="s">
        <v>63</v>
      </c>
      <c r="G102" s="3" t="s">
        <v>63</v>
      </c>
      <c r="H102" s="3" t="s">
        <v>63</v>
      </c>
      <c r="I102" s="3" t="s">
        <v>63</v>
      </c>
      <c r="J102" s="3">
        <v>14.070349999999999</v>
      </c>
      <c r="K102" s="3">
        <v>3.44828</v>
      </c>
      <c r="L102" s="3">
        <v>7.3386699999999996</v>
      </c>
      <c r="M102" s="3" t="s">
        <v>63</v>
      </c>
      <c r="N102" s="3"/>
      <c r="O102" s="3"/>
    </row>
    <row r="103" spans="1:15" x14ac:dyDescent="0.25">
      <c r="A103" s="3" t="s">
        <v>134</v>
      </c>
      <c r="B103" s="3" t="s">
        <v>153</v>
      </c>
      <c r="C103" s="3">
        <v>12.302680000000001</v>
      </c>
      <c r="D103" s="3" t="s">
        <v>63</v>
      </c>
      <c r="E103" s="3" t="s">
        <v>63</v>
      </c>
      <c r="F103" s="3" t="s">
        <v>63</v>
      </c>
      <c r="G103" s="3" t="s">
        <v>63</v>
      </c>
      <c r="H103" s="3" t="s">
        <v>63</v>
      </c>
      <c r="I103" s="3" t="s">
        <v>63</v>
      </c>
      <c r="J103" s="3" t="s">
        <v>63</v>
      </c>
      <c r="K103" s="3" t="s">
        <v>63</v>
      </c>
      <c r="L103" s="3" t="s">
        <v>63</v>
      </c>
      <c r="M103" s="3" t="s">
        <v>63</v>
      </c>
      <c r="N103" s="3"/>
      <c r="O103" s="3"/>
    </row>
    <row r="104" spans="1:15" x14ac:dyDescent="0.25">
      <c r="A104" s="3" t="s">
        <v>134</v>
      </c>
      <c r="B104" s="3" t="s">
        <v>154</v>
      </c>
      <c r="C104" s="3">
        <v>10.500540000000001</v>
      </c>
      <c r="D104" s="3">
        <v>12.467779999999999</v>
      </c>
      <c r="E104" s="3" t="s">
        <v>63</v>
      </c>
      <c r="F104" s="3">
        <v>8.3917000000000002</v>
      </c>
      <c r="G104" s="3">
        <v>11.28267</v>
      </c>
      <c r="H104" s="3">
        <v>9.6088500000000003</v>
      </c>
      <c r="I104" s="3" t="s">
        <v>63</v>
      </c>
      <c r="J104" s="3">
        <v>12.17886</v>
      </c>
      <c r="K104" s="3" t="s">
        <v>63</v>
      </c>
      <c r="L104" s="3" t="s">
        <v>63</v>
      </c>
      <c r="M104" s="3" t="s">
        <v>63</v>
      </c>
      <c r="N104" s="3"/>
      <c r="O104" s="3"/>
    </row>
    <row r="105" spans="1:15" x14ac:dyDescent="0.25">
      <c r="A105" s="3" t="s">
        <v>134</v>
      </c>
      <c r="B105" s="3" t="s">
        <v>155</v>
      </c>
      <c r="C105" s="3">
        <v>13.024100000000001</v>
      </c>
      <c r="D105" s="3">
        <v>14.584099999999999</v>
      </c>
      <c r="E105" s="3">
        <v>9.9662100000000002</v>
      </c>
      <c r="F105" s="3" t="s">
        <v>63</v>
      </c>
      <c r="G105" s="3" t="s">
        <v>63</v>
      </c>
      <c r="H105" s="3" t="s">
        <v>63</v>
      </c>
      <c r="I105" s="3" t="s">
        <v>63</v>
      </c>
      <c r="J105" s="3" t="s">
        <v>63</v>
      </c>
      <c r="K105" s="3" t="s">
        <v>63</v>
      </c>
      <c r="L105" s="3" t="s">
        <v>63</v>
      </c>
      <c r="M105" s="3" t="s">
        <v>63</v>
      </c>
      <c r="N105" s="3"/>
      <c r="O105" s="3"/>
    </row>
    <row r="106" spans="1:15" x14ac:dyDescent="0.25">
      <c r="A106" s="3" t="s">
        <v>134</v>
      </c>
      <c r="B106" s="3" t="s">
        <v>156</v>
      </c>
      <c r="C106" s="3">
        <v>1.4233800000000001</v>
      </c>
      <c r="D106" s="3">
        <v>3.2858000000000001</v>
      </c>
      <c r="E106" s="3" t="s">
        <v>63</v>
      </c>
      <c r="F106" s="3" t="s">
        <v>63</v>
      </c>
      <c r="G106" s="3" t="s">
        <v>63</v>
      </c>
      <c r="H106" s="3" t="s">
        <v>63</v>
      </c>
      <c r="I106" s="3">
        <v>3.3961199999999998</v>
      </c>
      <c r="J106" s="3">
        <v>0.67566000000000004</v>
      </c>
      <c r="K106" s="3">
        <v>1.76867</v>
      </c>
      <c r="L106" s="3" t="s">
        <v>63</v>
      </c>
      <c r="M106" s="3" t="s">
        <v>63</v>
      </c>
      <c r="N106" s="3"/>
      <c r="O106" s="3"/>
    </row>
    <row r="107" spans="1:15" x14ac:dyDescent="0.25">
      <c r="A107" s="3" t="s">
        <v>134</v>
      </c>
      <c r="B107" s="3" t="s">
        <v>263</v>
      </c>
      <c r="C107" s="3" t="s">
        <v>63</v>
      </c>
      <c r="D107" s="3">
        <v>11.80368</v>
      </c>
      <c r="E107" s="3">
        <v>11.50704</v>
      </c>
      <c r="F107" s="3">
        <v>9.5259599999999995</v>
      </c>
      <c r="G107" s="3">
        <v>9.1479999999999997</v>
      </c>
      <c r="H107" s="3">
        <v>13.42123</v>
      </c>
      <c r="I107" s="3">
        <v>21.416129999999999</v>
      </c>
      <c r="J107" s="3" t="s">
        <v>63</v>
      </c>
      <c r="K107" s="3">
        <v>19.554580000000001</v>
      </c>
      <c r="L107" s="3" t="s">
        <v>63</v>
      </c>
      <c r="M107" s="3" t="s">
        <v>63</v>
      </c>
      <c r="N107" s="3"/>
      <c r="O107" s="3"/>
    </row>
    <row r="108" spans="1:15" x14ac:dyDescent="0.25">
      <c r="A108" s="3" t="s">
        <v>134</v>
      </c>
      <c r="B108" s="3" t="s">
        <v>157</v>
      </c>
      <c r="C108" s="3" t="s">
        <v>63</v>
      </c>
      <c r="D108" s="3">
        <v>2.34761</v>
      </c>
      <c r="E108" s="3">
        <v>13.4161</v>
      </c>
      <c r="F108" s="3" t="s">
        <v>63</v>
      </c>
      <c r="G108" s="3" t="s">
        <v>63</v>
      </c>
      <c r="H108" s="3" t="s">
        <v>63</v>
      </c>
      <c r="I108" s="3" t="s">
        <v>63</v>
      </c>
      <c r="J108" s="3" t="s">
        <v>63</v>
      </c>
      <c r="K108" s="3" t="s">
        <v>63</v>
      </c>
      <c r="L108" s="3" t="s">
        <v>63</v>
      </c>
      <c r="M108" s="3" t="s">
        <v>63</v>
      </c>
      <c r="N108" s="3"/>
      <c r="O108" s="3"/>
    </row>
    <row r="109" spans="1:15" x14ac:dyDescent="0.25">
      <c r="A109" s="3" t="s">
        <v>134</v>
      </c>
      <c r="B109" s="3" t="s">
        <v>158</v>
      </c>
      <c r="C109" s="3">
        <v>11.161820000000001</v>
      </c>
      <c r="D109" s="3">
        <v>13.70584</v>
      </c>
      <c r="E109" s="3">
        <v>13.418430000000001</v>
      </c>
      <c r="F109" s="3">
        <v>13.71772</v>
      </c>
      <c r="G109" s="3" t="s">
        <v>63</v>
      </c>
      <c r="H109" s="3">
        <v>9.5406399999999998</v>
      </c>
      <c r="I109" s="3">
        <v>12.02716</v>
      </c>
      <c r="J109" s="3">
        <v>10.92958</v>
      </c>
      <c r="K109" s="3">
        <v>11.862399999999999</v>
      </c>
      <c r="L109" s="3">
        <v>9.6990400000000001</v>
      </c>
      <c r="M109" s="3" t="s">
        <v>63</v>
      </c>
      <c r="N109" s="3"/>
      <c r="O109" s="3"/>
    </row>
    <row r="110" spans="1:15" x14ac:dyDescent="0.25">
      <c r="A110" s="3" t="s">
        <v>134</v>
      </c>
      <c r="B110" s="3" t="s">
        <v>159</v>
      </c>
      <c r="C110" s="3">
        <v>5.5066100000000002</v>
      </c>
      <c r="D110" s="3" t="s">
        <v>63</v>
      </c>
      <c r="E110" s="3" t="s">
        <v>63</v>
      </c>
      <c r="F110" s="3">
        <v>1.16456</v>
      </c>
      <c r="G110" s="3">
        <v>0.60209000000000001</v>
      </c>
      <c r="H110" s="3">
        <v>3.3865500000000002</v>
      </c>
      <c r="I110" s="3">
        <v>2.4476300000000002</v>
      </c>
      <c r="J110" s="3">
        <v>0.67671000000000003</v>
      </c>
      <c r="K110" s="3">
        <v>1.53783</v>
      </c>
      <c r="L110" s="3" t="s">
        <v>63</v>
      </c>
      <c r="M110" s="3" t="s">
        <v>63</v>
      </c>
      <c r="N110" s="3"/>
      <c r="O110" s="3"/>
    </row>
    <row r="111" spans="1:15" x14ac:dyDescent="0.25">
      <c r="A111" s="3" t="s">
        <v>134</v>
      </c>
      <c r="B111" s="3" t="s">
        <v>299</v>
      </c>
      <c r="C111" s="3" t="s">
        <v>63</v>
      </c>
      <c r="D111" s="3" t="s">
        <v>63</v>
      </c>
      <c r="E111" s="3">
        <v>11.71942</v>
      </c>
      <c r="F111" s="3" t="s">
        <v>63</v>
      </c>
      <c r="G111" s="3" t="s">
        <v>63</v>
      </c>
      <c r="H111" s="3" t="s">
        <v>63</v>
      </c>
      <c r="I111" s="3" t="s">
        <v>63</v>
      </c>
      <c r="J111" s="3" t="s">
        <v>63</v>
      </c>
      <c r="K111" s="3" t="s">
        <v>63</v>
      </c>
      <c r="L111" s="3" t="s">
        <v>63</v>
      </c>
      <c r="M111" s="3" t="s">
        <v>63</v>
      </c>
      <c r="N111" s="3"/>
      <c r="O111" s="3"/>
    </row>
    <row r="112" spans="1:15" x14ac:dyDescent="0.25">
      <c r="A112" s="3" t="s">
        <v>134</v>
      </c>
      <c r="B112" s="3" t="s">
        <v>238</v>
      </c>
      <c r="C112" s="3">
        <v>23.93507</v>
      </c>
      <c r="D112" s="3">
        <v>20.204429999999999</v>
      </c>
      <c r="E112" s="3">
        <v>16.423909999999999</v>
      </c>
      <c r="F112" s="3">
        <v>15.01047</v>
      </c>
      <c r="G112" s="3">
        <v>14.00793</v>
      </c>
      <c r="H112" s="3">
        <v>14.991160000000001</v>
      </c>
      <c r="I112" s="3" t="s">
        <v>63</v>
      </c>
      <c r="J112" s="3" t="s">
        <v>63</v>
      </c>
      <c r="K112" s="3" t="s">
        <v>63</v>
      </c>
      <c r="L112" s="3" t="s">
        <v>63</v>
      </c>
      <c r="M112" s="3" t="s">
        <v>63</v>
      </c>
      <c r="N112" s="3"/>
      <c r="O112" s="3"/>
    </row>
    <row r="113" spans="1:15" x14ac:dyDescent="0.25">
      <c r="A113" s="3" t="s">
        <v>134</v>
      </c>
      <c r="B113" s="3" t="s">
        <v>160</v>
      </c>
      <c r="C113" s="3" t="s">
        <v>63</v>
      </c>
      <c r="D113" s="3" t="s">
        <v>63</v>
      </c>
      <c r="E113" s="3" t="s">
        <v>63</v>
      </c>
      <c r="F113" s="3" t="s">
        <v>63</v>
      </c>
      <c r="G113" s="3">
        <v>39.397590000000001</v>
      </c>
      <c r="H113" s="3">
        <v>32.451090000000001</v>
      </c>
      <c r="I113" s="3" t="s">
        <v>63</v>
      </c>
      <c r="J113" s="3" t="s">
        <v>63</v>
      </c>
      <c r="K113" s="3">
        <v>19.561640000000001</v>
      </c>
      <c r="L113" s="3" t="s">
        <v>63</v>
      </c>
      <c r="M113" s="3" t="s">
        <v>63</v>
      </c>
      <c r="N113" s="3"/>
      <c r="O113" s="3"/>
    </row>
    <row r="114" spans="1:15" x14ac:dyDescent="0.25">
      <c r="A114" s="3" t="s">
        <v>134</v>
      </c>
      <c r="B114" s="3" t="s">
        <v>161</v>
      </c>
      <c r="C114" s="3" t="s">
        <v>63</v>
      </c>
      <c r="D114" s="3">
        <v>12.06095</v>
      </c>
      <c r="E114" s="3">
        <v>12.390739999999999</v>
      </c>
      <c r="F114" s="3" t="s">
        <v>63</v>
      </c>
      <c r="G114" s="3">
        <v>4.9844299999999997</v>
      </c>
      <c r="H114" s="3">
        <v>0.47832000000000002</v>
      </c>
      <c r="I114" s="3">
        <v>0.74883999999999995</v>
      </c>
      <c r="J114" s="3">
        <v>0.26134000000000002</v>
      </c>
      <c r="K114" s="3" t="s">
        <v>63</v>
      </c>
      <c r="L114" s="3" t="s">
        <v>63</v>
      </c>
      <c r="M114" s="3" t="s">
        <v>63</v>
      </c>
      <c r="N114" s="3"/>
      <c r="O114" s="3"/>
    </row>
    <row r="115" spans="1:15" x14ac:dyDescent="0.25">
      <c r="A115" s="3" t="s">
        <v>134</v>
      </c>
      <c r="B115" s="3" t="s">
        <v>275</v>
      </c>
      <c r="C115" s="3">
        <v>8.0808300000000006</v>
      </c>
      <c r="D115" s="3">
        <v>9.3614899999999999</v>
      </c>
      <c r="E115" s="3">
        <v>7.6142000000000003</v>
      </c>
      <c r="F115" s="3">
        <v>5.5033500000000002</v>
      </c>
      <c r="G115" s="3">
        <v>7.0617999999999999</v>
      </c>
      <c r="H115" s="3">
        <v>8.4465900000000005</v>
      </c>
      <c r="I115" s="3">
        <v>9.7115500000000008</v>
      </c>
      <c r="J115" s="3">
        <v>14.0777</v>
      </c>
      <c r="K115" s="3" t="s">
        <v>63</v>
      </c>
      <c r="L115" s="3" t="s">
        <v>63</v>
      </c>
      <c r="M115" s="3" t="s">
        <v>63</v>
      </c>
      <c r="N115" s="3"/>
      <c r="O115" s="3"/>
    </row>
    <row r="116" spans="1:15" x14ac:dyDescent="0.25">
      <c r="A116" s="3" t="s">
        <v>162</v>
      </c>
      <c r="B116" s="3" t="s">
        <v>163</v>
      </c>
      <c r="C116" s="3">
        <v>2.4838100000000001</v>
      </c>
      <c r="D116" s="3">
        <v>5.2577699999999998</v>
      </c>
      <c r="E116" s="3" t="s">
        <v>63</v>
      </c>
      <c r="F116" s="3" t="s">
        <v>63</v>
      </c>
      <c r="G116" s="3" t="s">
        <v>63</v>
      </c>
      <c r="H116" s="3" t="s">
        <v>63</v>
      </c>
      <c r="I116" s="3">
        <v>6.7975099999999999</v>
      </c>
      <c r="J116" s="3">
        <v>7.37141</v>
      </c>
      <c r="K116" s="3">
        <v>8.2147900000000007</v>
      </c>
      <c r="L116" s="3">
        <v>10.29482</v>
      </c>
      <c r="M116" s="3" t="s">
        <v>63</v>
      </c>
      <c r="N116" s="3"/>
      <c r="O116" s="3"/>
    </row>
    <row r="117" spans="1:15" x14ac:dyDescent="0.25">
      <c r="A117" s="3" t="s">
        <v>162</v>
      </c>
      <c r="B117" s="3" t="s">
        <v>164</v>
      </c>
      <c r="C117" s="3">
        <v>11.614570000000001</v>
      </c>
      <c r="D117" s="3">
        <v>12.62993</v>
      </c>
      <c r="E117" s="3">
        <v>12.8355</v>
      </c>
      <c r="F117" s="3">
        <v>12.73821</v>
      </c>
      <c r="G117" s="3">
        <v>12.60473</v>
      </c>
      <c r="H117" s="3">
        <v>9.7939100000000003</v>
      </c>
      <c r="I117" s="3">
        <v>5.9804199999999996</v>
      </c>
      <c r="J117" s="3">
        <v>0.42551</v>
      </c>
      <c r="K117" s="3">
        <v>0.52151000000000003</v>
      </c>
      <c r="L117" s="3">
        <v>0.17285</v>
      </c>
      <c r="M117" s="3" t="s">
        <v>63</v>
      </c>
      <c r="N117" s="3"/>
      <c r="O117" s="3"/>
    </row>
    <row r="118" spans="1:15" x14ac:dyDescent="0.25">
      <c r="A118" s="3" t="s">
        <v>162</v>
      </c>
      <c r="B118" s="3" t="s">
        <v>165</v>
      </c>
      <c r="C118" s="3" t="s">
        <v>63</v>
      </c>
      <c r="D118" s="3">
        <v>9.8253500000000003</v>
      </c>
      <c r="E118" s="3">
        <v>10.82564</v>
      </c>
      <c r="F118" s="3">
        <v>5.9522500000000003</v>
      </c>
      <c r="G118" s="3">
        <v>2.7902499999999999</v>
      </c>
      <c r="H118" s="3">
        <v>2.4126099999999999</v>
      </c>
      <c r="I118" s="3">
        <v>2.98299</v>
      </c>
      <c r="J118" s="3">
        <v>3.9765899999999998</v>
      </c>
      <c r="K118" s="3">
        <v>4.74</v>
      </c>
      <c r="L118" s="3">
        <v>3.7393399999999999</v>
      </c>
      <c r="M118" s="3" t="s">
        <v>63</v>
      </c>
      <c r="N118" s="3"/>
      <c r="O118" s="3"/>
    </row>
    <row r="119" spans="1:15" x14ac:dyDescent="0.25">
      <c r="A119" s="3" t="s">
        <v>162</v>
      </c>
      <c r="B119" s="3" t="s">
        <v>166</v>
      </c>
      <c r="C119" s="3">
        <v>3.96835</v>
      </c>
      <c r="D119" s="3">
        <v>4.3301299999999996</v>
      </c>
      <c r="E119" s="3">
        <v>1.4145099999999999</v>
      </c>
      <c r="F119" s="3">
        <v>0.39296999999999999</v>
      </c>
      <c r="G119" s="3">
        <v>0.29855999999999999</v>
      </c>
      <c r="H119" s="3">
        <v>1.86775</v>
      </c>
      <c r="I119" s="3">
        <v>2.3131699999999999</v>
      </c>
      <c r="J119" s="3">
        <v>0.44838</v>
      </c>
      <c r="K119" s="3">
        <v>0.27381</v>
      </c>
      <c r="L119" s="3" t="s">
        <v>63</v>
      </c>
      <c r="M119" s="3" t="s">
        <v>63</v>
      </c>
      <c r="N119" s="3"/>
      <c r="O119" s="3"/>
    </row>
    <row r="120" spans="1:15" x14ac:dyDescent="0.25">
      <c r="A120" s="3" t="s">
        <v>162</v>
      </c>
      <c r="B120" s="3" t="s">
        <v>240</v>
      </c>
      <c r="C120" s="3" t="s">
        <v>63</v>
      </c>
      <c r="D120" s="3" t="s">
        <v>63</v>
      </c>
      <c r="E120" s="3" t="s">
        <v>63</v>
      </c>
      <c r="F120" s="3" t="s">
        <v>63</v>
      </c>
      <c r="G120" s="3">
        <v>10.684760000000001</v>
      </c>
      <c r="H120" s="3" t="s">
        <v>63</v>
      </c>
      <c r="I120" s="3">
        <v>4.9779900000000001</v>
      </c>
      <c r="J120" s="3">
        <v>5.1270899999999999</v>
      </c>
      <c r="K120" s="3">
        <v>4.2009100000000004</v>
      </c>
      <c r="L120" s="3">
        <v>2.38687</v>
      </c>
      <c r="M120" s="3" t="s">
        <v>63</v>
      </c>
      <c r="N120" s="3"/>
      <c r="O120" s="3"/>
    </row>
    <row r="121" spans="1:15" x14ac:dyDescent="0.25">
      <c r="A121" s="3" t="s">
        <v>162</v>
      </c>
      <c r="B121" s="3" t="s">
        <v>167</v>
      </c>
      <c r="C121" s="3" t="s">
        <v>63</v>
      </c>
      <c r="D121" s="3" t="s">
        <v>63</v>
      </c>
      <c r="E121" s="3" t="s">
        <v>63</v>
      </c>
      <c r="F121" s="3">
        <v>2.1910799999999999</v>
      </c>
      <c r="G121" s="3">
        <v>1.45486</v>
      </c>
      <c r="H121" s="3">
        <v>0.39257999999999998</v>
      </c>
      <c r="I121" s="3">
        <v>0.26162999999999997</v>
      </c>
      <c r="J121" s="3">
        <v>0.19850000000000001</v>
      </c>
      <c r="K121" s="3">
        <v>0.17788000000000001</v>
      </c>
      <c r="L121" s="3">
        <v>2.8740000000000002E-2</v>
      </c>
      <c r="M121" s="3" t="s">
        <v>63</v>
      </c>
      <c r="N121" s="3"/>
      <c r="O121" s="3"/>
    </row>
    <row r="122" spans="1:15" x14ac:dyDescent="0.25">
      <c r="A122" s="3" t="s">
        <v>162</v>
      </c>
      <c r="B122" s="3" t="s">
        <v>168</v>
      </c>
      <c r="C122" s="3">
        <v>1.6800000000000001E-3</v>
      </c>
      <c r="D122" s="3">
        <v>1.2070000000000001E-2</v>
      </c>
      <c r="E122" s="3">
        <v>3.5009999999999999E-2</v>
      </c>
      <c r="F122" s="3" t="s">
        <v>63</v>
      </c>
      <c r="G122" s="3" t="s">
        <v>63</v>
      </c>
      <c r="H122" s="3" t="s">
        <v>63</v>
      </c>
      <c r="I122" s="3" t="s">
        <v>63</v>
      </c>
      <c r="J122" s="3" t="s">
        <v>63</v>
      </c>
      <c r="K122" s="3" t="s">
        <v>63</v>
      </c>
      <c r="L122" s="3" t="s">
        <v>63</v>
      </c>
      <c r="M122" s="3" t="s">
        <v>63</v>
      </c>
      <c r="N122" s="3"/>
      <c r="O122" s="3"/>
    </row>
    <row r="123" spans="1:15" x14ac:dyDescent="0.25">
      <c r="A123" s="3" t="s">
        <v>162</v>
      </c>
      <c r="B123" s="3" t="s">
        <v>169</v>
      </c>
      <c r="C123" s="3" t="s">
        <v>63</v>
      </c>
      <c r="D123" s="3">
        <v>18.741230000000002</v>
      </c>
      <c r="E123" s="3" t="s">
        <v>63</v>
      </c>
      <c r="F123" s="3">
        <v>27.695350000000001</v>
      </c>
      <c r="G123" s="3">
        <v>28.520250000000001</v>
      </c>
      <c r="H123" s="3" t="s">
        <v>63</v>
      </c>
      <c r="I123" s="3" t="s">
        <v>63</v>
      </c>
      <c r="J123" s="3">
        <v>31.196349999999999</v>
      </c>
      <c r="K123" s="3">
        <v>30.798310000000001</v>
      </c>
      <c r="L123" s="3">
        <v>29.52712</v>
      </c>
      <c r="M123" s="3" t="s">
        <v>63</v>
      </c>
      <c r="N123" s="3"/>
      <c r="O123" s="3"/>
    </row>
    <row r="124" spans="1:15" x14ac:dyDescent="0.25">
      <c r="A124" s="3" t="s">
        <v>162</v>
      </c>
      <c r="B124" s="3" t="s">
        <v>241</v>
      </c>
      <c r="C124" s="3">
        <v>2.7876400000000001</v>
      </c>
      <c r="D124" s="3">
        <v>5.9457599999999999</v>
      </c>
      <c r="E124" s="3">
        <v>7.0694600000000003</v>
      </c>
      <c r="F124" s="3">
        <v>8.7076100000000007</v>
      </c>
      <c r="G124" s="3">
        <v>8.0027299999999997</v>
      </c>
      <c r="H124" s="3">
        <v>6.2764499999999996</v>
      </c>
      <c r="I124" s="3" t="s">
        <v>63</v>
      </c>
      <c r="J124" s="3" t="s">
        <v>63</v>
      </c>
      <c r="K124" s="3" t="s">
        <v>63</v>
      </c>
      <c r="L124" s="3" t="s">
        <v>63</v>
      </c>
      <c r="M124" s="3" t="s">
        <v>63</v>
      </c>
      <c r="N124" s="3"/>
      <c r="O124" s="3"/>
    </row>
    <row r="125" spans="1:15" x14ac:dyDescent="0.25">
      <c r="A125" s="3" t="s">
        <v>162</v>
      </c>
      <c r="B125" s="3" t="s">
        <v>242</v>
      </c>
      <c r="C125" s="3">
        <v>23.311299999999999</v>
      </c>
      <c r="D125" s="3">
        <v>19.357489999999999</v>
      </c>
      <c r="E125" s="3">
        <v>14.42826</v>
      </c>
      <c r="F125" s="3" t="s">
        <v>63</v>
      </c>
      <c r="G125" s="3" t="s">
        <v>63</v>
      </c>
      <c r="H125" s="3" t="s">
        <v>63</v>
      </c>
      <c r="I125" s="3" t="s">
        <v>63</v>
      </c>
      <c r="J125" s="3">
        <v>11.051869999999999</v>
      </c>
      <c r="K125" s="3">
        <v>10.724830000000001</v>
      </c>
      <c r="L125" s="3">
        <v>9.3944500000000009</v>
      </c>
      <c r="M125" s="3" t="s">
        <v>63</v>
      </c>
      <c r="N125" s="3"/>
      <c r="O125" s="3"/>
    </row>
    <row r="126" spans="1:15" x14ac:dyDescent="0.25">
      <c r="A126" s="3" t="s">
        <v>162</v>
      </c>
      <c r="B126" s="3" t="s">
        <v>171</v>
      </c>
      <c r="C126" s="3" t="s">
        <v>63</v>
      </c>
      <c r="D126" s="3">
        <v>7.7435499999999999</v>
      </c>
      <c r="E126" s="3">
        <v>8.4112500000000008</v>
      </c>
      <c r="F126" s="3">
        <v>0.60845000000000005</v>
      </c>
      <c r="G126" s="3" t="s">
        <v>63</v>
      </c>
      <c r="H126" s="3">
        <v>1.56246</v>
      </c>
      <c r="I126" s="3">
        <v>0.61916000000000004</v>
      </c>
      <c r="J126" s="3">
        <v>1.85476</v>
      </c>
      <c r="K126" s="3">
        <v>2.6537700000000002</v>
      </c>
      <c r="L126" s="3">
        <v>2.0152199999999998</v>
      </c>
      <c r="M126" s="3" t="s">
        <v>63</v>
      </c>
      <c r="N126" s="3"/>
      <c r="O126" s="3"/>
    </row>
    <row r="127" spans="1:15" x14ac:dyDescent="0.25">
      <c r="A127" s="3" t="s">
        <v>162</v>
      </c>
      <c r="B127" s="3" t="s">
        <v>269</v>
      </c>
      <c r="C127" s="3">
        <v>13.19862</v>
      </c>
      <c r="D127" s="3">
        <v>14.932510000000001</v>
      </c>
      <c r="E127" s="3">
        <v>14.0807</v>
      </c>
      <c r="F127" s="3">
        <v>13.01267</v>
      </c>
      <c r="G127" s="3">
        <v>11.41473</v>
      </c>
      <c r="H127" s="3">
        <v>8.9700799999999994</v>
      </c>
      <c r="I127" s="3">
        <v>7.3543799999999999</v>
      </c>
      <c r="J127" s="3">
        <v>5.3740199999999998</v>
      </c>
      <c r="K127" s="3">
        <v>2.5948600000000002</v>
      </c>
      <c r="L127" s="3">
        <v>2.5488900000000001</v>
      </c>
      <c r="M127" s="3" t="s">
        <v>63</v>
      </c>
      <c r="N127" s="3"/>
      <c r="O127" s="3"/>
    </row>
    <row r="128" spans="1:15" x14ac:dyDescent="0.25">
      <c r="A128" s="3" t="s">
        <v>162</v>
      </c>
      <c r="B128" s="3" t="s">
        <v>172</v>
      </c>
      <c r="C128" s="3" t="s">
        <v>63</v>
      </c>
      <c r="D128" s="3">
        <v>1.6650700000000001</v>
      </c>
      <c r="E128" s="3">
        <v>11.208769999999999</v>
      </c>
      <c r="F128" s="3">
        <v>10.606809999999999</v>
      </c>
      <c r="G128" s="3">
        <v>6.6748500000000002</v>
      </c>
      <c r="H128" s="3">
        <v>5.9504799999999998</v>
      </c>
      <c r="I128" s="3">
        <v>7.23726</v>
      </c>
      <c r="J128" s="3">
        <v>9.9223199999999991</v>
      </c>
      <c r="K128" s="3">
        <v>6.5505699999999996</v>
      </c>
      <c r="L128" s="3">
        <v>5.1463000000000001</v>
      </c>
      <c r="M128" s="3" t="s">
        <v>63</v>
      </c>
      <c r="N128" s="3"/>
      <c r="O128" s="3"/>
    </row>
    <row r="129" spans="1:15" x14ac:dyDescent="0.25">
      <c r="A129" s="3" t="s">
        <v>162</v>
      </c>
      <c r="B129" s="3" t="s">
        <v>243</v>
      </c>
      <c r="C129" s="3" t="s">
        <v>63</v>
      </c>
      <c r="D129" s="3" t="s">
        <v>63</v>
      </c>
      <c r="E129" s="3" t="s">
        <v>63</v>
      </c>
      <c r="F129" s="3" t="s">
        <v>63</v>
      </c>
      <c r="G129" s="3" t="s">
        <v>63</v>
      </c>
      <c r="H129" s="3" t="s">
        <v>63</v>
      </c>
      <c r="I129" s="3">
        <v>3.0706099999999998</v>
      </c>
      <c r="J129" s="3" t="s">
        <v>63</v>
      </c>
      <c r="K129" s="3">
        <v>1.4360999999999999</v>
      </c>
      <c r="L129" s="3">
        <v>1.0473300000000001</v>
      </c>
      <c r="M129" s="3" t="s">
        <v>63</v>
      </c>
      <c r="N129" s="3"/>
      <c r="O129" s="3"/>
    </row>
    <row r="130" spans="1:15" x14ac:dyDescent="0.25">
      <c r="A130" s="3" t="s">
        <v>162</v>
      </c>
      <c r="B130" s="3" t="s">
        <v>277</v>
      </c>
      <c r="C130" s="3" t="s">
        <v>63</v>
      </c>
      <c r="D130" s="3">
        <v>55.234830000000002</v>
      </c>
      <c r="E130" s="3" t="s">
        <v>63</v>
      </c>
      <c r="F130" s="3" t="s">
        <v>63</v>
      </c>
      <c r="G130" s="3" t="s">
        <v>63</v>
      </c>
      <c r="H130" s="3" t="s">
        <v>63</v>
      </c>
      <c r="I130" s="3" t="s">
        <v>63</v>
      </c>
      <c r="J130" s="3" t="s">
        <v>63</v>
      </c>
      <c r="K130" s="3" t="s">
        <v>63</v>
      </c>
      <c r="L130" s="3" t="s">
        <v>63</v>
      </c>
      <c r="M130" s="3" t="s">
        <v>63</v>
      </c>
      <c r="N130" s="3"/>
      <c r="O130" s="3"/>
    </row>
    <row r="131" spans="1:15" x14ac:dyDescent="0.25">
      <c r="A131" s="3" t="s">
        <v>162</v>
      </c>
      <c r="B131" s="3" t="s">
        <v>270</v>
      </c>
      <c r="C131" s="3">
        <v>11.98136</v>
      </c>
      <c r="D131" s="3">
        <v>10.225759999999999</v>
      </c>
      <c r="E131" s="3">
        <v>5.7349199999999998</v>
      </c>
      <c r="F131" s="3">
        <v>38.110059999999997</v>
      </c>
      <c r="G131" s="3" t="s">
        <v>63</v>
      </c>
      <c r="H131" s="3" t="s">
        <v>63</v>
      </c>
      <c r="I131" s="3" t="s">
        <v>63</v>
      </c>
      <c r="J131" s="3" t="s">
        <v>63</v>
      </c>
      <c r="K131" s="3" t="s">
        <v>63</v>
      </c>
      <c r="L131" s="3" t="s">
        <v>63</v>
      </c>
      <c r="M131" s="3" t="s">
        <v>63</v>
      </c>
      <c r="N131" s="3"/>
      <c r="O131" s="3"/>
    </row>
    <row r="132" spans="1:15" x14ac:dyDescent="0.25">
      <c r="A132" s="3" t="s">
        <v>162</v>
      </c>
      <c r="B132" s="3" t="s">
        <v>260</v>
      </c>
      <c r="C132" s="3">
        <v>1.9426000000000001</v>
      </c>
      <c r="D132" s="3">
        <v>1.2049799999999999</v>
      </c>
      <c r="E132" s="3">
        <v>0.96928000000000003</v>
      </c>
      <c r="F132" s="3">
        <v>3.1826099999999999</v>
      </c>
      <c r="G132" s="3">
        <v>5.4873799999999999</v>
      </c>
      <c r="H132" s="3">
        <v>8.0051000000000005</v>
      </c>
      <c r="I132" s="3">
        <v>9.7980499999999999</v>
      </c>
      <c r="J132" s="3">
        <v>8.91418</v>
      </c>
      <c r="K132" s="3">
        <v>6.2176499999999999</v>
      </c>
      <c r="L132" s="3" t="s">
        <v>63</v>
      </c>
      <c r="M132" s="3" t="s">
        <v>63</v>
      </c>
      <c r="N132" s="3"/>
      <c r="O132" s="3"/>
    </row>
    <row r="133" spans="1:15" x14ac:dyDescent="0.25">
      <c r="A133" s="3" t="s">
        <v>162</v>
      </c>
      <c r="B133" s="3" t="s">
        <v>244</v>
      </c>
      <c r="C133" s="3" t="s">
        <v>63</v>
      </c>
      <c r="D133" s="3" t="s">
        <v>63</v>
      </c>
      <c r="E133" s="3" t="s">
        <v>63</v>
      </c>
      <c r="F133" s="3" t="s">
        <v>63</v>
      </c>
      <c r="G133" s="3" t="s">
        <v>63</v>
      </c>
      <c r="H133" s="3" t="s">
        <v>63</v>
      </c>
      <c r="I133" s="3">
        <v>2.26607</v>
      </c>
      <c r="J133" s="3">
        <v>0.56579000000000002</v>
      </c>
      <c r="K133" s="3" t="s">
        <v>63</v>
      </c>
      <c r="L133" s="3" t="s">
        <v>63</v>
      </c>
      <c r="M133" s="3" t="s">
        <v>63</v>
      </c>
      <c r="N133" s="3"/>
      <c r="O133" s="3"/>
    </row>
    <row r="134" spans="1:15" x14ac:dyDescent="0.25">
      <c r="A134" s="3" t="s">
        <v>162</v>
      </c>
      <c r="B134" s="3" t="s">
        <v>264</v>
      </c>
      <c r="C134" s="3">
        <v>39.022410000000001</v>
      </c>
      <c r="D134" s="3" t="s">
        <v>63</v>
      </c>
      <c r="E134" s="3">
        <v>36.562710000000003</v>
      </c>
      <c r="F134" s="3">
        <v>31.51896</v>
      </c>
      <c r="G134" s="3" t="s">
        <v>63</v>
      </c>
      <c r="H134" s="3" t="s">
        <v>63</v>
      </c>
      <c r="I134" s="3">
        <v>28.443149999999999</v>
      </c>
      <c r="J134" s="3" t="s">
        <v>63</v>
      </c>
      <c r="K134" s="3" t="s">
        <v>63</v>
      </c>
      <c r="L134" s="3" t="s">
        <v>63</v>
      </c>
      <c r="M134" s="3" t="s">
        <v>63</v>
      </c>
      <c r="N134" s="3"/>
      <c r="O134" s="3"/>
    </row>
    <row r="135" spans="1:15" x14ac:dyDescent="0.25">
      <c r="A135" s="3" t="s">
        <v>174</v>
      </c>
      <c r="B135" s="3" t="s">
        <v>175</v>
      </c>
      <c r="C135" s="3" t="s">
        <v>63</v>
      </c>
      <c r="D135" s="3" t="s">
        <v>63</v>
      </c>
      <c r="E135" s="3" t="s">
        <v>63</v>
      </c>
      <c r="F135" s="3">
        <v>0.61646999999999996</v>
      </c>
      <c r="G135" s="3">
        <v>0.42192000000000002</v>
      </c>
      <c r="H135" s="3">
        <v>0.16972999999999999</v>
      </c>
      <c r="I135" s="3">
        <v>1.09826</v>
      </c>
      <c r="J135" s="3">
        <v>1.8827700000000001</v>
      </c>
      <c r="K135" s="3">
        <v>2.45424</v>
      </c>
      <c r="L135" s="3" t="s">
        <v>63</v>
      </c>
      <c r="M135" s="3" t="s">
        <v>63</v>
      </c>
      <c r="N135" s="3"/>
      <c r="O135" s="3"/>
    </row>
    <row r="136" spans="1:15" x14ac:dyDescent="0.25">
      <c r="A136" s="3" t="s">
        <v>174</v>
      </c>
      <c r="B136" s="3" t="s">
        <v>176</v>
      </c>
      <c r="C136" s="3">
        <v>9.8053899999999992</v>
      </c>
      <c r="D136" s="3">
        <v>7.7579500000000001</v>
      </c>
      <c r="E136" s="3">
        <v>17.548079999999999</v>
      </c>
      <c r="F136" s="3">
        <v>13.426690000000001</v>
      </c>
      <c r="G136" s="3">
        <v>12.58446</v>
      </c>
      <c r="H136" s="3">
        <v>4.9307999999999996</v>
      </c>
      <c r="I136" s="3">
        <v>1.05263</v>
      </c>
      <c r="J136" s="3" t="s">
        <v>63</v>
      </c>
      <c r="K136" s="3" t="s">
        <v>63</v>
      </c>
      <c r="L136" s="3" t="s">
        <v>63</v>
      </c>
      <c r="M136" s="3" t="s">
        <v>63</v>
      </c>
      <c r="N136" s="3"/>
      <c r="O136" s="3"/>
    </row>
    <row r="137" spans="1:15" x14ac:dyDescent="0.25">
      <c r="A137" s="3" t="s">
        <v>174</v>
      </c>
      <c r="B137" s="3" t="s">
        <v>177</v>
      </c>
      <c r="C137" s="3" t="s">
        <v>63</v>
      </c>
      <c r="D137" s="3">
        <v>2.0408900000000001</v>
      </c>
      <c r="E137" s="3">
        <v>3.7175099999999999</v>
      </c>
      <c r="F137" s="3" t="s">
        <v>63</v>
      </c>
      <c r="G137" s="3" t="s">
        <v>63</v>
      </c>
      <c r="H137" s="3" t="s">
        <v>63</v>
      </c>
      <c r="I137" s="3" t="s">
        <v>63</v>
      </c>
      <c r="J137" s="3" t="s">
        <v>63</v>
      </c>
      <c r="K137" s="3" t="s">
        <v>63</v>
      </c>
      <c r="L137" s="3" t="s">
        <v>63</v>
      </c>
      <c r="M137" s="3" t="s">
        <v>63</v>
      </c>
      <c r="N137" s="3"/>
      <c r="O137" s="3"/>
    </row>
    <row r="138" spans="1:15" x14ac:dyDescent="0.25">
      <c r="A138" s="3" t="s">
        <v>174</v>
      </c>
      <c r="B138" s="3" t="s">
        <v>178</v>
      </c>
      <c r="C138" s="3" t="s">
        <v>63</v>
      </c>
      <c r="D138" s="3" t="s">
        <v>63</v>
      </c>
      <c r="E138" s="3" t="s">
        <v>63</v>
      </c>
      <c r="F138" s="3" t="s">
        <v>63</v>
      </c>
      <c r="G138" s="3" t="s">
        <v>63</v>
      </c>
      <c r="H138" s="3">
        <v>30.857939999999999</v>
      </c>
      <c r="I138" s="3">
        <v>30.958020000000001</v>
      </c>
      <c r="J138" s="3" t="s">
        <v>63</v>
      </c>
      <c r="K138" s="3" t="s">
        <v>63</v>
      </c>
      <c r="L138" s="3">
        <v>30.89312</v>
      </c>
      <c r="M138" s="3" t="s">
        <v>63</v>
      </c>
      <c r="N138" s="3"/>
      <c r="O138" s="3"/>
    </row>
    <row r="139" spans="1:15" x14ac:dyDescent="0.25">
      <c r="A139" s="3" t="s">
        <v>174</v>
      </c>
      <c r="B139" s="3" t="s">
        <v>179</v>
      </c>
      <c r="C139" s="3" t="s">
        <v>63</v>
      </c>
      <c r="D139" s="3" t="s">
        <v>63</v>
      </c>
      <c r="E139" s="3" t="s">
        <v>63</v>
      </c>
      <c r="F139" s="3" t="s">
        <v>63</v>
      </c>
      <c r="G139" s="3">
        <v>12.759399999999999</v>
      </c>
      <c r="H139" s="3" t="s">
        <v>63</v>
      </c>
      <c r="I139" s="3" t="s">
        <v>63</v>
      </c>
      <c r="J139" s="3" t="s">
        <v>63</v>
      </c>
      <c r="K139" s="3" t="s">
        <v>63</v>
      </c>
      <c r="L139" s="3" t="s">
        <v>63</v>
      </c>
      <c r="M139" s="3" t="s">
        <v>63</v>
      </c>
      <c r="N139" s="3"/>
      <c r="O139" s="3"/>
    </row>
    <row r="140" spans="1:15" x14ac:dyDescent="0.25">
      <c r="A140" s="3" t="s">
        <v>174</v>
      </c>
      <c r="B140" s="3" t="s">
        <v>292</v>
      </c>
      <c r="C140" s="3" t="s">
        <v>63</v>
      </c>
      <c r="D140" s="3" t="s">
        <v>63</v>
      </c>
      <c r="E140" s="3">
        <v>2.93764</v>
      </c>
      <c r="F140" s="3" t="s">
        <v>63</v>
      </c>
      <c r="G140" s="3">
        <v>8.3743800000000004</v>
      </c>
      <c r="H140" s="3" t="s">
        <v>63</v>
      </c>
      <c r="I140" s="3">
        <v>11.457039999999999</v>
      </c>
      <c r="J140" s="3" t="s">
        <v>63</v>
      </c>
      <c r="K140" s="3" t="s">
        <v>63</v>
      </c>
      <c r="L140" s="3">
        <v>8.5081600000000002</v>
      </c>
      <c r="M140" s="3" t="s">
        <v>63</v>
      </c>
      <c r="N140" s="3"/>
      <c r="O140" s="3"/>
    </row>
    <row r="141" spans="1:15" x14ac:dyDescent="0.25">
      <c r="A141" s="3" t="s">
        <v>174</v>
      </c>
      <c r="B141" s="3" t="s">
        <v>180</v>
      </c>
      <c r="C141" s="3" t="s">
        <v>63</v>
      </c>
      <c r="D141" s="3" t="s">
        <v>63</v>
      </c>
      <c r="E141" s="3" t="s">
        <v>63</v>
      </c>
      <c r="F141" s="3">
        <v>2.4607600000000001</v>
      </c>
      <c r="G141" s="3">
        <v>2.3834</v>
      </c>
      <c r="H141" s="3">
        <v>2.3049400000000002</v>
      </c>
      <c r="I141" s="3">
        <v>2.2927200000000001</v>
      </c>
      <c r="J141" s="3">
        <v>1.9566600000000001</v>
      </c>
      <c r="K141" s="3">
        <v>1.16875</v>
      </c>
      <c r="L141" s="3" t="s">
        <v>63</v>
      </c>
      <c r="M141" s="3" t="s">
        <v>63</v>
      </c>
      <c r="N141" s="3"/>
      <c r="O141" s="3"/>
    </row>
    <row r="142" spans="1:15" x14ac:dyDescent="0.25">
      <c r="A142" s="3" t="s">
        <v>174</v>
      </c>
      <c r="B142" s="3" t="s">
        <v>181</v>
      </c>
      <c r="C142" s="3" t="s">
        <v>63</v>
      </c>
      <c r="D142" s="3" t="s">
        <v>63</v>
      </c>
      <c r="E142" s="3" t="s">
        <v>63</v>
      </c>
      <c r="F142" s="3" t="s">
        <v>63</v>
      </c>
      <c r="G142" s="3" t="s">
        <v>63</v>
      </c>
      <c r="H142" s="3" t="s">
        <v>63</v>
      </c>
      <c r="I142" s="3">
        <v>14.35744</v>
      </c>
      <c r="J142" s="3" t="s">
        <v>63</v>
      </c>
      <c r="K142" s="3" t="s">
        <v>63</v>
      </c>
      <c r="L142" s="3" t="s">
        <v>63</v>
      </c>
      <c r="M142" s="3" t="s">
        <v>63</v>
      </c>
      <c r="N142" s="3"/>
      <c r="O142" s="3"/>
    </row>
    <row r="143" spans="1:15" x14ac:dyDescent="0.25">
      <c r="A143" s="3" t="s">
        <v>174</v>
      </c>
      <c r="B143" s="3" t="s">
        <v>182</v>
      </c>
      <c r="C143" s="3" t="s">
        <v>63</v>
      </c>
      <c r="D143" s="3" t="s">
        <v>63</v>
      </c>
      <c r="E143" s="3" t="s">
        <v>63</v>
      </c>
      <c r="F143" s="3" t="s">
        <v>63</v>
      </c>
      <c r="G143" s="3">
        <v>0.31975999999999999</v>
      </c>
      <c r="H143" s="3" t="s">
        <v>63</v>
      </c>
      <c r="I143" s="3" t="s">
        <v>63</v>
      </c>
      <c r="J143" s="3" t="s">
        <v>63</v>
      </c>
      <c r="K143" s="3" t="s">
        <v>63</v>
      </c>
      <c r="L143" s="3" t="s">
        <v>63</v>
      </c>
      <c r="M143" s="3" t="s">
        <v>63</v>
      </c>
      <c r="N143" s="3"/>
      <c r="O143" s="3"/>
    </row>
    <row r="144" spans="1:15" x14ac:dyDescent="0.25">
      <c r="A144" s="3" t="s">
        <v>174</v>
      </c>
      <c r="B144" s="3" t="s">
        <v>294</v>
      </c>
      <c r="C144" s="3" t="s">
        <v>63</v>
      </c>
      <c r="D144" s="3" t="s">
        <v>63</v>
      </c>
      <c r="E144" s="3">
        <v>2.37825</v>
      </c>
      <c r="F144" s="3">
        <v>7.4584900000000003</v>
      </c>
      <c r="G144" s="3">
        <v>1.6746099999999999</v>
      </c>
      <c r="H144" s="3">
        <v>4.9200299999999997</v>
      </c>
      <c r="I144" s="3" t="s">
        <v>63</v>
      </c>
      <c r="J144" s="3" t="s">
        <v>63</v>
      </c>
      <c r="K144" s="3" t="s">
        <v>63</v>
      </c>
      <c r="L144" s="3" t="s">
        <v>63</v>
      </c>
      <c r="M144" s="3" t="s">
        <v>63</v>
      </c>
      <c r="N144" s="3"/>
      <c r="O144" s="3"/>
    </row>
    <row r="145" spans="1:15" x14ac:dyDescent="0.25">
      <c r="A145" s="3" t="s">
        <v>174</v>
      </c>
      <c r="B145" s="3" t="s">
        <v>295</v>
      </c>
      <c r="C145" s="3" t="s">
        <v>63</v>
      </c>
      <c r="D145" s="3" t="s">
        <v>63</v>
      </c>
      <c r="E145" s="3" t="s">
        <v>63</v>
      </c>
      <c r="F145" s="3" t="s">
        <v>63</v>
      </c>
      <c r="G145" s="3">
        <v>18.181819999999998</v>
      </c>
      <c r="H145" s="3">
        <v>8.2487399999999997</v>
      </c>
      <c r="I145" s="3">
        <v>30.160430000000002</v>
      </c>
      <c r="J145" s="3" t="s">
        <v>63</v>
      </c>
      <c r="K145" s="3">
        <v>22.78876</v>
      </c>
      <c r="L145" s="3">
        <v>29.496400000000001</v>
      </c>
      <c r="M145" s="3" t="s">
        <v>63</v>
      </c>
      <c r="N145" s="3"/>
      <c r="O145" s="3"/>
    </row>
    <row r="146" spans="1:15" x14ac:dyDescent="0.25">
      <c r="A146" s="3" t="s">
        <v>174</v>
      </c>
      <c r="B146" s="3" t="s">
        <v>184</v>
      </c>
      <c r="C146" s="3" t="s">
        <v>63</v>
      </c>
      <c r="D146" s="3" t="s">
        <v>63</v>
      </c>
      <c r="E146" s="3" t="s">
        <v>63</v>
      </c>
      <c r="F146" s="3" t="s">
        <v>63</v>
      </c>
      <c r="G146" s="3" t="s">
        <v>63</v>
      </c>
      <c r="H146" s="3">
        <v>3.4019699999999999</v>
      </c>
      <c r="I146" s="3" t="s">
        <v>63</v>
      </c>
      <c r="J146" s="3" t="s">
        <v>63</v>
      </c>
      <c r="K146" s="3" t="s">
        <v>63</v>
      </c>
      <c r="L146" s="3" t="s">
        <v>63</v>
      </c>
      <c r="M146" s="3" t="s">
        <v>63</v>
      </c>
      <c r="N146" s="3"/>
      <c r="O146" s="3"/>
    </row>
    <row r="147" spans="1:15" x14ac:dyDescent="0.25">
      <c r="A147" s="3" t="s">
        <v>185</v>
      </c>
      <c r="B147" s="3" t="s">
        <v>186</v>
      </c>
      <c r="C147" s="3">
        <v>23.608319999999999</v>
      </c>
      <c r="D147" s="3" t="s">
        <v>63</v>
      </c>
      <c r="E147" s="3" t="s">
        <v>63</v>
      </c>
      <c r="F147" s="3" t="s">
        <v>63</v>
      </c>
      <c r="G147" s="3" t="s">
        <v>63</v>
      </c>
      <c r="H147" s="3" t="s">
        <v>63</v>
      </c>
      <c r="I147" s="3" t="s">
        <v>63</v>
      </c>
      <c r="J147" s="3" t="s">
        <v>63</v>
      </c>
      <c r="K147" s="3" t="s">
        <v>63</v>
      </c>
      <c r="L147" s="3" t="s">
        <v>63</v>
      </c>
      <c r="M147" s="3" t="s">
        <v>63</v>
      </c>
      <c r="N147" s="3"/>
      <c r="O147" s="3"/>
    </row>
    <row r="148" spans="1:15" x14ac:dyDescent="0.25">
      <c r="A148" s="3" t="s">
        <v>185</v>
      </c>
      <c r="B148" s="3" t="s">
        <v>187</v>
      </c>
      <c r="C148" s="3" t="s">
        <v>63</v>
      </c>
      <c r="D148" s="3" t="s">
        <v>63</v>
      </c>
      <c r="E148" s="3" t="s">
        <v>63</v>
      </c>
      <c r="F148" s="3">
        <v>34.408709999999999</v>
      </c>
      <c r="G148" s="3" t="s">
        <v>63</v>
      </c>
      <c r="H148" s="3" t="s">
        <v>63</v>
      </c>
      <c r="I148" s="3" t="s">
        <v>63</v>
      </c>
      <c r="J148" s="3" t="s">
        <v>63</v>
      </c>
      <c r="K148" s="3" t="s">
        <v>63</v>
      </c>
      <c r="L148" s="3" t="s">
        <v>63</v>
      </c>
      <c r="M148" s="3" t="s">
        <v>63</v>
      </c>
      <c r="N148" s="3"/>
      <c r="O148" s="3"/>
    </row>
    <row r="149" spans="1:15" x14ac:dyDescent="0.25">
      <c r="A149" s="3" t="s">
        <v>185</v>
      </c>
      <c r="B149" s="3" t="s">
        <v>188</v>
      </c>
      <c r="C149" s="3">
        <v>54.064190000000004</v>
      </c>
      <c r="D149" s="3">
        <v>52.398110000000003</v>
      </c>
      <c r="E149" s="3">
        <v>49.989139999999999</v>
      </c>
      <c r="F149" s="3">
        <v>46.917679999999997</v>
      </c>
      <c r="G149" s="3" t="s">
        <v>63</v>
      </c>
      <c r="H149" s="3">
        <v>41.979370000000003</v>
      </c>
      <c r="I149" s="3">
        <v>48.02017</v>
      </c>
      <c r="J149" s="3">
        <v>46.961539999999999</v>
      </c>
      <c r="K149" s="3">
        <v>43.84543</v>
      </c>
      <c r="L149" s="3">
        <v>46.14564</v>
      </c>
      <c r="M149" s="3" t="s">
        <v>63</v>
      </c>
      <c r="N149" s="3"/>
      <c r="O149" s="3"/>
    </row>
    <row r="150" spans="1:15" x14ac:dyDescent="0.25">
      <c r="A150" s="3" t="s">
        <v>185</v>
      </c>
      <c r="B150" s="3" t="s">
        <v>189</v>
      </c>
      <c r="C150" s="3">
        <v>30.829809999999998</v>
      </c>
      <c r="D150" s="3" t="s">
        <v>63</v>
      </c>
      <c r="E150" s="3" t="s">
        <v>63</v>
      </c>
      <c r="F150" s="3" t="s">
        <v>63</v>
      </c>
      <c r="G150" s="3" t="s">
        <v>63</v>
      </c>
      <c r="H150" s="3" t="s">
        <v>63</v>
      </c>
      <c r="I150" s="3" t="s">
        <v>63</v>
      </c>
      <c r="J150" s="3">
        <v>31.06438</v>
      </c>
      <c r="K150" s="3">
        <v>32.79</v>
      </c>
      <c r="L150" s="3">
        <v>33.669049999999999</v>
      </c>
      <c r="M150" s="3" t="s">
        <v>63</v>
      </c>
      <c r="N150" s="3"/>
      <c r="O150" s="3"/>
    </row>
    <row r="151" spans="1:15" x14ac:dyDescent="0.25">
      <c r="A151" s="3" t="s">
        <v>185</v>
      </c>
      <c r="B151" s="3" t="s">
        <v>190</v>
      </c>
      <c r="C151" s="3">
        <v>7.5612399999999997</v>
      </c>
      <c r="D151" s="3" t="s">
        <v>63</v>
      </c>
      <c r="E151" s="3">
        <v>7.3273000000000001</v>
      </c>
      <c r="F151" s="3">
        <v>6.7526400000000004</v>
      </c>
      <c r="G151" s="3">
        <v>8.6970500000000008</v>
      </c>
      <c r="H151" s="3">
        <v>11.181480000000001</v>
      </c>
      <c r="I151" s="3">
        <v>12.701460000000001</v>
      </c>
      <c r="J151" s="3">
        <v>13.316739999999999</v>
      </c>
      <c r="K151" s="3">
        <v>13.464740000000001</v>
      </c>
      <c r="L151" s="3" t="s">
        <v>63</v>
      </c>
      <c r="M151" s="3" t="s">
        <v>63</v>
      </c>
      <c r="N151" s="3"/>
      <c r="O151" s="3"/>
    </row>
    <row r="152" spans="1:15" x14ac:dyDescent="0.25">
      <c r="A152" s="3" t="s">
        <v>185</v>
      </c>
      <c r="B152" s="3" t="s">
        <v>191</v>
      </c>
      <c r="C152" s="3" t="s">
        <v>63</v>
      </c>
      <c r="D152" s="3" t="s">
        <v>63</v>
      </c>
      <c r="E152" s="3">
        <v>38.070819999999998</v>
      </c>
      <c r="F152" s="3" t="s">
        <v>63</v>
      </c>
      <c r="G152" s="3">
        <v>36.378830000000001</v>
      </c>
      <c r="H152" s="3">
        <v>35.409820000000003</v>
      </c>
      <c r="I152" s="3">
        <v>36.716630000000002</v>
      </c>
      <c r="J152" s="3" t="s">
        <v>63</v>
      </c>
      <c r="K152" s="3" t="s">
        <v>63</v>
      </c>
      <c r="L152" s="3" t="s">
        <v>63</v>
      </c>
      <c r="M152" s="3" t="s">
        <v>63</v>
      </c>
      <c r="N152" s="3"/>
      <c r="O152" s="3"/>
    </row>
    <row r="153" spans="1:15" x14ac:dyDescent="0.25">
      <c r="A153" s="3" t="s">
        <v>185</v>
      </c>
      <c r="B153" s="3" t="s">
        <v>192</v>
      </c>
      <c r="C153" s="3" t="s">
        <v>63</v>
      </c>
      <c r="D153" s="3">
        <v>55.51435</v>
      </c>
      <c r="E153" s="3">
        <v>55.906179999999999</v>
      </c>
      <c r="F153" s="3" t="s">
        <v>63</v>
      </c>
      <c r="G153" s="3" t="s">
        <v>63</v>
      </c>
      <c r="H153" s="3" t="s">
        <v>63</v>
      </c>
      <c r="I153" s="3" t="s">
        <v>63</v>
      </c>
      <c r="J153" s="3" t="s">
        <v>63</v>
      </c>
      <c r="K153" s="3" t="s">
        <v>63</v>
      </c>
      <c r="L153" s="3" t="s">
        <v>63</v>
      </c>
      <c r="M153" s="3" t="s">
        <v>63</v>
      </c>
      <c r="N153" s="3"/>
      <c r="O153" s="3"/>
    </row>
    <row r="154" spans="1:15" x14ac:dyDescent="0.25">
      <c r="A154" s="3" t="s">
        <v>185</v>
      </c>
      <c r="B154" s="3" t="s">
        <v>193</v>
      </c>
      <c r="C154" s="3" t="s">
        <v>63</v>
      </c>
      <c r="D154" s="3" t="s">
        <v>63</v>
      </c>
      <c r="E154" s="3" t="s">
        <v>63</v>
      </c>
      <c r="F154" s="3" t="s">
        <v>63</v>
      </c>
      <c r="G154" s="3" t="s">
        <v>63</v>
      </c>
      <c r="H154" s="3">
        <v>61.886110000000002</v>
      </c>
      <c r="I154" s="3">
        <v>60.730490000000003</v>
      </c>
      <c r="J154" s="3">
        <v>65.992400000000004</v>
      </c>
      <c r="K154" s="3">
        <v>60.588839999999998</v>
      </c>
      <c r="L154" s="3">
        <v>62.223860000000002</v>
      </c>
      <c r="M154" s="3" t="s">
        <v>63</v>
      </c>
      <c r="N154" s="3"/>
      <c r="O154" s="3"/>
    </row>
    <row r="155" spans="1:15" x14ac:dyDescent="0.25">
      <c r="A155" s="3" t="s">
        <v>185</v>
      </c>
      <c r="B155" s="3" t="s">
        <v>194</v>
      </c>
      <c r="C155" s="3" t="s">
        <v>63</v>
      </c>
      <c r="D155" s="3" t="s">
        <v>63</v>
      </c>
      <c r="E155" s="3" t="s">
        <v>63</v>
      </c>
      <c r="F155" s="3">
        <v>26.551380000000002</v>
      </c>
      <c r="G155" s="3">
        <v>27.864599999999999</v>
      </c>
      <c r="H155" s="3" t="s">
        <v>63</v>
      </c>
      <c r="I155" s="3" t="s">
        <v>63</v>
      </c>
      <c r="J155" s="3">
        <v>29.51634</v>
      </c>
      <c r="K155" s="3">
        <v>19.207640000000001</v>
      </c>
      <c r="L155" s="3" t="s">
        <v>63</v>
      </c>
      <c r="M155" s="3" t="s">
        <v>63</v>
      </c>
      <c r="N155" s="3"/>
      <c r="O155" s="3"/>
    </row>
    <row r="156" spans="1:15" x14ac:dyDescent="0.25">
      <c r="A156" s="3" t="s">
        <v>185</v>
      </c>
      <c r="B156" s="3" t="s">
        <v>196</v>
      </c>
      <c r="C156" s="3" t="s">
        <v>63</v>
      </c>
      <c r="D156" s="3" t="s">
        <v>63</v>
      </c>
      <c r="E156" s="3" t="s">
        <v>63</v>
      </c>
      <c r="F156" s="3" t="s">
        <v>63</v>
      </c>
      <c r="G156" s="3">
        <v>50.395359999999997</v>
      </c>
      <c r="H156" s="3" t="s">
        <v>63</v>
      </c>
      <c r="I156" s="3">
        <v>46.242260000000002</v>
      </c>
      <c r="J156" s="3">
        <v>44.10792</v>
      </c>
      <c r="K156" s="3">
        <v>45.983870000000003</v>
      </c>
      <c r="L156" s="3">
        <v>44.408259999999999</v>
      </c>
      <c r="M156" s="3" t="s">
        <v>63</v>
      </c>
      <c r="N156" s="3"/>
      <c r="O156" s="3"/>
    </row>
    <row r="157" spans="1:15" x14ac:dyDescent="0.25">
      <c r="A157" s="3" t="s">
        <v>185</v>
      </c>
      <c r="B157" s="3" t="s">
        <v>198</v>
      </c>
      <c r="C157" s="3" t="s">
        <v>63</v>
      </c>
      <c r="D157" s="3" t="s">
        <v>63</v>
      </c>
      <c r="E157" s="3" t="s">
        <v>63</v>
      </c>
      <c r="F157" s="3" t="s">
        <v>63</v>
      </c>
      <c r="G157" s="3" t="s">
        <v>63</v>
      </c>
      <c r="H157" s="3">
        <v>47.661380000000001</v>
      </c>
      <c r="I157" s="3" t="s">
        <v>63</v>
      </c>
      <c r="J157" s="3" t="s">
        <v>63</v>
      </c>
      <c r="K157" s="3" t="s">
        <v>63</v>
      </c>
      <c r="L157" s="3" t="s">
        <v>63</v>
      </c>
      <c r="M157" s="3" t="s">
        <v>63</v>
      </c>
      <c r="N157" s="3"/>
      <c r="O157" s="3"/>
    </row>
    <row r="158" spans="1:15" x14ac:dyDescent="0.25">
      <c r="A158" s="3" t="s">
        <v>185</v>
      </c>
      <c r="B158" s="3" t="s">
        <v>297</v>
      </c>
      <c r="C158" s="3">
        <v>26.854099999999999</v>
      </c>
      <c r="D158" s="3">
        <v>24.363150000000001</v>
      </c>
      <c r="E158" s="3">
        <v>25.137250000000002</v>
      </c>
      <c r="F158" s="3">
        <v>34.503480000000003</v>
      </c>
      <c r="G158" s="3">
        <v>35.56071</v>
      </c>
      <c r="H158" s="3">
        <v>35.423810000000003</v>
      </c>
      <c r="I158" s="3" t="s">
        <v>63</v>
      </c>
      <c r="J158" s="3">
        <v>34.93683</v>
      </c>
      <c r="K158" s="3">
        <v>36.080210000000001</v>
      </c>
      <c r="L158" s="3" t="s">
        <v>63</v>
      </c>
      <c r="M158" s="3" t="s">
        <v>63</v>
      </c>
      <c r="N158" s="3"/>
      <c r="O158" s="3"/>
    </row>
    <row r="159" spans="1:15" x14ac:dyDescent="0.25">
      <c r="A159" s="3" t="s">
        <v>185</v>
      </c>
      <c r="B159" s="3" t="s">
        <v>199</v>
      </c>
      <c r="C159" s="3">
        <v>10.188409999999999</v>
      </c>
      <c r="D159" s="3">
        <v>6.8530199999999999</v>
      </c>
      <c r="E159" s="3">
        <v>5.3264500000000004</v>
      </c>
      <c r="F159" s="3">
        <v>2.1195300000000001</v>
      </c>
      <c r="G159" s="3">
        <v>3.5497999999999998</v>
      </c>
      <c r="H159" s="3">
        <v>2.7624200000000001</v>
      </c>
      <c r="I159" s="3" t="s">
        <v>63</v>
      </c>
      <c r="J159" s="3" t="s">
        <v>63</v>
      </c>
      <c r="K159" s="3" t="s">
        <v>63</v>
      </c>
      <c r="L159" s="3" t="s">
        <v>63</v>
      </c>
      <c r="M159" s="3" t="s">
        <v>63</v>
      </c>
      <c r="N159" s="3"/>
      <c r="O159" s="3"/>
    </row>
    <row r="160" spans="1:15" x14ac:dyDescent="0.25">
      <c r="A160" s="3" t="s">
        <v>185</v>
      </c>
      <c r="B160" s="3" t="s">
        <v>200</v>
      </c>
      <c r="C160" s="3">
        <v>41.027709999999999</v>
      </c>
      <c r="D160" s="3">
        <v>42.024479999999997</v>
      </c>
      <c r="E160" s="3">
        <v>40.340060000000001</v>
      </c>
      <c r="F160" s="3" t="s">
        <v>63</v>
      </c>
      <c r="G160" s="3">
        <v>47.31888</v>
      </c>
      <c r="H160" s="3">
        <v>47.04813</v>
      </c>
      <c r="I160" s="3" t="s">
        <v>63</v>
      </c>
      <c r="J160" s="3" t="s">
        <v>63</v>
      </c>
      <c r="K160" s="3" t="s">
        <v>63</v>
      </c>
      <c r="L160" s="3" t="s">
        <v>63</v>
      </c>
      <c r="M160" s="3" t="s">
        <v>63</v>
      </c>
      <c r="N160" s="3"/>
      <c r="O160" s="3"/>
    </row>
    <row r="161" spans="1:15" x14ac:dyDescent="0.25">
      <c r="A161" s="3" t="s">
        <v>185</v>
      </c>
      <c r="B161" s="3" t="s">
        <v>202</v>
      </c>
      <c r="C161" s="3">
        <v>31.344560000000001</v>
      </c>
      <c r="D161" s="3" t="s">
        <v>63</v>
      </c>
      <c r="E161" s="3" t="s">
        <v>63</v>
      </c>
      <c r="F161" s="3" t="s">
        <v>63</v>
      </c>
      <c r="G161" s="3" t="s">
        <v>63</v>
      </c>
      <c r="H161" s="3" t="s">
        <v>63</v>
      </c>
      <c r="I161" s="3" t="s">
        <v>63</v>
      </c>
      <c r="J161" s="3" t="s">
        <v>63</v>
      </c>
      <c r="K161" s="3" t="s">
        <v>63</v>
      </c>
      <c r="L161" s="3" t="s">
        <v>63</v>
      </c>
      <c r="M161" s="3" t="s">
        <v>63</v>
      </c>
      <c r="N161" s="3"/>
      <c r="O161" s="3"/>
    </row>
    <row r="162" spans="1:15" x14ac:dyDescent="0.25">
      <c r="A162" s="3" t="s">
        <v>185</v>
      </c>
      <c r="B162" s="3" t="s">
        <v>203</v>
      </c>
      <c r="C162" s="3" t="s">
        <v>63</v>
      </c>
      <c r="D162" s="3" t="s">
        <v>63</v>
      </c>
      <c r="E162" s="3" t="s">
        <v>63</v>
      </c>
      <c r="F162" s="3">
        <v>12.25606</v>
      </c>
      <c r="G162" s="3">
        <v>14.97968</v>
      </c>
      <c r="H162" s="3">
        <v>9.4877300000000009</v>
      </c>
      <c r="I162" s="3">
        <v>11.7517</v>
      </c>
      <c r="J162" s="3">
        <v>12.050750000000001</v>
      </c>
      <c r="K162" s="3">
        <v>15.533010000000001</v>
      </c>
      <c r="L162" s="3">
        <v>10.59337</v>
      </c>
      <c r="M162" s="3" t="s">
        <v>63</v>
      </c>
      <c r="N162" s="3"/>
      <c r="O162" s="3"/>
    </row>
    <row r="163" spans="1:15" x14ac:dyDescent="0.25">
      <c r="A163" s="3" t="s">
        <v>185</v>
      </c>
      <c r="B163" s="3" t="s">
        <v>204</v>
      </c>
      <c r="C163" s="3" t="s">
        <v>63</v>
      </c>
      <c r="D163" s="3">
        <v>52.842509999999997</v>
      </c>
      <c r="E163" s="3" t="s">
        <v>63</v>
      </c>
      <c r="F163" s="3" t="s">
        <v>63</v>
      </c>
      <c r="G163" s="3">
        <v>51.201320000000003</v>
      </c>
      <c r="H163" s="3" t="s">
        <v>63</v>
      </c>
      <c r="I163" s="3" t="s">
        <v>63</v>
      </c>
      <c r="J163" s="3" t="s">
        <v>63</v>
      </c>
      <c r="K163" s="3" t="s">
        <v>63</v>
      </c>
      <c r="L163" s="3" t="s">
        <v>63</v>
      </c>
      <c r="M163" s="3" t="s">
        <v>63</v>
      </c>
      <c r="N163" s="3"/>
      <c r="O163" s="3"/>
    </row>
    <row r="164" spans="1:15" x14ac:dyDescent="0.25">
      <c r="A164" s="3" t="s">
        <v>185</v>
      </c>
      <c r="B164" s="3" t="s">
        <v>207</v>
      </c>
      <c r="C164" s="3">
        <v>8.1883499999999998</v>
      </c>
      <c r="D164" s="3">
        <v>7.1560600000000001</v>
      </c>
      <c r="E164" s="3">
        <v>8.2276799999999994</v>
      </c>
      <c r="F164" s="3">
        <v>8.7181700000000006</v>
      </c>
      <c r="G164" s="3">
        <v>11.90301</v>
      </c>
      <c r="H164" s="3">
        <v>15.075710000000001</v>
      </c>
      <c r="I164" s="3">
        <v>17.372599999999998</v>
      </c>
      <c r="J164" s="3" t="s">
        <v>63</v>
      </c>
      <c r="K164" s="3" t="s">
        <v>63</v>
      </c>
      <c r="L164" s="3" t="s">
        <v>63</v>
      </c>
      <c r="M164" s="3" t="s">
        <v>63</v>
      </c>
      <c r="N164" s="3"/>
      <c r="O164" s="3"/>
    </row>
    <row r="165" spans="1:15" x14ac:dyDescent="0.25">
      <c r="A165" s="3" t="s">
        <v>185</v>
      </c>
      <c r="B165" s="3" t="s">
        <v>208</v>
      </c>
      <c r="C165" s="3" t="s">
        <v>63</v>
      </c>
      <c r="D165" s="3" t="s">
        <v>63</v>
      </c>
      <c r="E165" s="3" t="s">
        <v>63</v>
      </c>
      <c r="F165" s="3" t="s">
        <v>63</v>
      </c>
      <c r="G165" s="3">
        <v>21.28734</v>
      </c>
      <c r="H165" s="3" t="s">
        <v>63</v>
      </c>
      <c r="I165" s="3" t="s">
        <v>63</v>
      </c>
      <c r="J165" s="3" t="s">
        <v>63</v>
      </c>
      <c r="K165" s="3" t="s">
        <v>63</v>
      </c>
      <c r="L165" s="3" t="s">
        <v>63</v>
      </c>
      <c r="M165" s="3" t="s">
        <v>63</v>
      </c>
      <c r="N165" s="3"/>
      <c r="O165" s="3"/>
    </row>
    <row r="166" spans="1:15" x14ac:dyDescent="0.25">
      <c r="A166" s="3" t="s">
        <v>185</v>
      </c>
      <c r="B166" s="3" t="s">
        <v>209</v>
      </c>
      <c r="C166" s="3" t="s">
        <v>63</v>
      </c>
      <c r="D166" s="3" t="s">
        <v>63</v>
      </c>
      <c r="E166" s="3" t="s">
        <v>63</v>
      </c>
      <c r="F166" s="3" t="s">
        <v>63</v>
      </c>
      <c r="G166" s="3" t="s">
        <v>63</v>
      </c>
      <c r="H166" s="3" t="s">
        <v>63</v>
      </c>
      <c r="I166" s="3" t="s">
        <v>63</v>
      </c>
      <c r="J166" s="3" t="s">
        <v>63</v>
      </c>
      <c r="K166" s="3">
        <v>25.139389999999999</v>
      </c>
      <c r="L166" s="3">
        <v>30.032080000000001</v>
      </c>
      <c r="M166" s="3" t="s">
        <v>63</v>
      </c>
      <c r="N166" s="3"/>
      <c r="O166" s="3"/>
    </row>
    <row r="167" spans="1:15" x14ac:dyDescent="0.25">
      <c r="A167" s="3" t="s">
        <v>185</v>
      </c>
      <c r="B167" s="3" t="s">
        <v>210</v>
      </c>
      <c r="C167" s="3" t="s">
        <v>63</v>
      </c>
      <c r="D167" s="3" t="s">
        <v>63</v>
      </c>
      <c r="E167" s="3" t="s">
        <v>63</v>
      </c>
      <c r="F167" s="3">
        <v>18.181920000000002</v>
      </c>
      <c r="G167" s="3">
        <v>19.279669999999999</v>
      </c>
      <c r="H167" s="3">
        <v>19.4297</v>
      </c>
      <c r="I167" s="3">
        <v>20.67193</v>
      </c>
      <c r="J167" s="3" t="s">
        <v>63</v>
      </c>
      <c r="K167" s="3">
        <v>17.326270000000001</v>
      </c>
      <c r="L167" s="3">
        <v>18.564969999999999</v>
      </c>
      <c r="M167" s="3" t="s">
        <v>63</v>
      </c>
      <c r="N167" s="3"/>
      <c r="O167" s="3"/>
    </row>
    <row r="168" spans="1:15" x14ac:dyDescent="0.25">
      <c r="A168" s="3" t="s">
        <v>185</v>
      </c>
      <c r="B168" s="3" t="s">
        <v>211</v>
      </c>
      <c r="C168" s="3">
        <v>51.675339999999998</v>
      </c>
      <c r="D168" s="3">
        <v>48.925319999999999</v>
      </c>
      <c r="E168" s="3" t="s">
        <v>63</v>
      </c>
      <c r="F168" s="3">
        <v>49.269449999999999</v>
      </c>
      <c r="G168" s="3">
        <v>46.085320000000003</v>
      </c>
      <c r="H168" s="3">
        <v>45.156680000000001</v>
      </c>
      <c r="I168" s="3">
        <v>44.994109999999999</v>
      </c>
      <c r="J168" s="3">
        <v>54.956420000000001</v>
      </c>
      <c r="K168" s="3">
        <v>52.772660000000002</v>
      </c>
      <c r="L168" s="3" t="s">
        <v>63</v>
      </c>
      <c r="M168" s="3" t="s">
        <v>63</v>
      </c>
      <c r="N168" s="3"/>
      <c r="O168" s="3"/>
    </row>
    <row r="169" spans="1:15" x14ac:dyDescent="0.25">
      <c r="A169" s="3" t="s">
        <v>185</v>
      </c>
      <c r="B169" s="3" t="s">
        <v>212</v>
      </c>
      <c r="C169" s="3" t="s">
        <v>63</v>
      </c>
      <c r="D169" s="3" t="s">
        <v>63</v>
      </c>
      <c r="E169" s="3">
        <v>28.23377</v>
      </c>
      <c r="F169" s="3">
        <v>40.732390000000002</v>
      </c>
      <c r="G169" s="3">
        <v>39.743920000000003</v>
      </c>
      <c r="H169" s="3" t="s">
        <v>63</v>
      </c>
      <c r="I169" s="3">
        <v>47.024569999999997</v>
      </c>
      <c r="J169" s="3">
        <v>44.408270000000002</v>
      </c>
      <c r="K169" s="3">
        <v>37.51446</v>
      </c>
      <c r="L169" s="3">
        <v>28.161449999999999</v>
      </c>
      <c r="M169" s="3" t="s">
        <v>63</v>
      </c>
      <c r="N169" s="3"/>
      <c r="O169" s="3"/>
    </row>
    <row r="170" spans="1:15" x14ac:dyDescent="0.25">
      <c r="A170" s="3" t="s">
        <v>185</v>
      </c>
      <c r="B170" s="3" t="s">
        <v>213</v>
      </c>
      <c r="C170" s="3" t="s">
        <v>63</v>
      </c>
      <c r="D170" s="3" t="s">
        <v>63</v>
      </c>
      <c r="E170" s="3" t="s">
        <v>63</v>
      </c>
      <c r="F170" s="3" t="s">
        <v>63</v>
      </c>
      <c r="G170" s="3" t="s">
        <v>63</v>
      </c>
      <c r="H170" s="3">
        <v>7.0746900000000004</v>
      </c>
      <c r="I170" s="3">
        <v>6.4338300000000004</v>
      </c>
      <c r="J170" s="3">
        <v>4.0539800000000001</v>
      </c>
      <c r="K170" s="3">
        <v>4.5713200000000001</v>
      </c>
      <c r="L170" s="3">
        <v>4.7239100000000001</v>
      </c>
      <c r="M170" s="3" t="s">
        <v>63</v>
      </c>
      <c r="N170" s="3"/>
      <c r="O170" s="3"/>
    </row>
    <row r="171" spans="1:15" x14ac:dyDescent="0.25">
      <c r="A171" s="3" t="s">
        <v>185</v>
      </c>
      <c r="B171" s="3" t="s">
        <v>214</v>
      </c>
      <c r="C171" s="3">
        <v>34.95973</v>
      </c>
      <c r="D171" s="3">
        <v>37.417650000000002</v>
      </c>
      <c r="E171" s="3">
        <v>39.414290000000001</v>
      </c>
      <c r="F171" s="3">
        <v>38.875340000000001</v>
      </c>
      <c r="G171" s="3">
        <v>41.42163</v>
      </c>
      <c r="H171" s="3">
        <v>43.109119999999997</v>
      </c>
      <c r="I171" s="3" t="s">
        <v>63</v>
      </c>
      <c r="J171" s="3" t="s">
        <v>63</v>
      </c>
      <c r="K171" s="3" t="s">
        <v>63</v>
      </c>
      <c r="L171" s="3" t="s">
        <v>63</v>
      </c>
      <c r="M171" s="3" t="s">
        <v>63</v>
      </c>
      <c r="N171" s="3"/>
      <c r="O171" s="3"/>
    </row>
    <row r="172" spans="1:15" x14ac:dyDescent="0.25">
      <c r="A172" s="3" t="s">
        <v>185</v>
      </c>
      <c r="B172" s="3" t="s">
        <v>216</v>
      </c>
      <c r="C172" s="3">
        <v>78.950959999999995</v>
      </c>
      <c r="D172" s="3">
        <v>79.163399999999996</v>
      </c>
      <c r="E172" s="3" t="s">
        <v>63</v>
      </c>
      <c r="F172" s="3" t="s">
        <v>63</v>
      </c>
      <c r="G172" s="3">
        <v>70.980930000000001</v>
      </c>
      <c r="H172" s="3">
        <v>69.029740000000004</v>
      </c>
      <c r="I172" s="3">
        <v>65.895949999999999</v>
      </c>
      <c r="J172" s="3">
        <v>64.942869999999999</v>
      </c>
      <c r="K172" s="3" t="s">
        <v>63</v>
      </c>
      <c r="L172" s="3" t="s">
        <v>63</v>
      </c>
      <c r="M172" s="3" t="s">
        <v>63</v>
      </c>
      <c r="N172" s="3"/>
      <c r="O172" s="3"/>
    </row>
    <row r="173" spans="1:15" x14ac:dyDescent="0.25">
      <c r="A173" s="3" t="s">
        <v>185</v>
      </c>
      <c r="B173" s="3" t="s">
        <v>217</v>
      </c>
      <c r="C173" s="3" t="s">
        <v>63</v>
      </c>
      <c r="D173" s="3" t="s">
        <v>63</v>
      </c>
      <c r="E173" s="3" t="s">
        <v>63</v>
      </c>
      <c r="F173" s="3" t="s">
        <v>63</v>
      </c>
      <c r="G173" s="3" t="s">
        <v>63</v>
      </c>
      <c r="H173" s="3" t="s">
        <v>63</v>
      </c>
      <c r="I173" s="3" t="s">
        <v>63</v>
      </c>
      <c r="J173" s="3">
        <v>29.29759</v>
      </c>
      <c r="K173" s="3">
        <v>8.8745200000000004</v>
      </c>
      <c r="L173" s="3">
        <v>3.7662900000000001</v>
      </c>
      <c r="M173" s="3" t="s">
        <v>63</v>
      </c>
      <c r="N173" s="3"/>
      <c r="O173" s="3"/>
    </row>
    <row r="174" spans="1:15" x14ac:dyDescent="0.25">
      <c r="A174" s="3" t="s">
        <v>185</v>
      </c>
      <c r="B174" s="3" t="s">
        <v>218</v>
      </c>
      <c r="C174" s="3">
        <v>14.393190000000001</v>
      </c>
      <c r="D174" s="3" t="s">
        <v>63</v>
      </c>
      <c r="E174" s="3" t="s">
        <v>63</v>
      </c>
      <c r="F174" s="3">
        <v>10.98596</v>
      </c>
      <c r="G174" s="3">
        <v>12.56216</v>
      </c>
      <c r="H174" s="3">
        <v>9.5873399999999993</v>
      </c>
      <c r="I174" s="3" t="s">
        <v>63</v>
      </c>
      <c r="J174" s="3" t="s">
        <v>63</v>
      </c>
      <c r="K174" s="3" t="s">
        <v>63</v>
      </c>
      <c r="L174" s="3" t="s">
        <v>63</v>
      </c>
      <c r="M174" s="3" t="s">
        <v>63</v>
      </c>
      <c r="N174" s="3"/>
      <c r="O174" s="3"/>
    </row>
    <row r="175" spans="1:15" x14ac:dyDescent="0.25">
      <c r="A175" s="3" t="s">
        <v>185</v>
      </c>
      <c r="B175" s="3" t="s">
        <v>220</v>
      </c>
      <c r="C175" s="3" t="s">
        <v>63</v>
      </c>
      <c r="D175" s="3" t="s">
        <v>63</v>
      </c>
      <c r="E175" s="3" t="s">
        <v>63</v>
      </c>
      <c r="F175" s="3" t="s">
        <v>63</v>
      </c>
      <c r="G175" s="3" t="s">
        <v>63</v>
      </c>
      <c r="H175" s="3" t="s">
        <v>63</v>
      </c>
      <c r="I175" s="3" t="s">
        <v>63</v>
      </c>
      <c r="J175" s="3" t="s">
        <v>63</v>
      </c>
      <c r="K175" s="3" t="s">
        <v>63</v>
      </c>
      <c r="L175" s="3">
        <v>0.51712000000000002</v>
      </c>
      <c r="M175" s="3" t="s">
        <v>63</v>
      </c>
      <c r="N175" s="3"/>
      <c r="O175" s="3"/>
    </row>
    <row r="176" spans="1:15" x14ac:dyDescent="0.25">
      <c r="A176" s="3" t="s">
        <v>185</v>
      </c>
      <c r="B176" s="3" t="s">
        <v>221</v>
      </c>
      <c r="C176" s="3" t="s">
        <v>63</v>
      </c>
      <c r="D176" s="3" t="s">
        <v>63</v>
      </c>
      <c r="E176" s="3" t="s">
        <v>63</v>
      </c>
      <c r="F176" s="3">
        <v>40.405540000000002</v>
      </c>
      <c r="G176" s="3" t="s">
        <v>63</v>
      </c>
      <c r="H176" s="3">
        <v>42.062559999999998</v>
      </c>
      <c r="I176" s="3" t="s">
        <v>63</v>
      </c>
      <c r="J176" s="3">
        <v>38.598309999999998</v>
      </c>
      <c r="K176" s="3">
        <v>49.029269999999997</v>
      </c>
      <c r="L176" s="3" t="s">
        <v>63</v>
      </c>
      <c r="M176" s="3" t="s">
        <v>63</v>
      </c>
      <c r="N176" s="3"/>
      <c r="O176" s="3"/>
    </row>
    <row r="177" spans="1:15" x14ac:dyDescent="0.25">
      <c r="A177" s="3" t="s">
        <v>185</v>
      </c>
      <c r="B177" s="3" t="s">
        <v>222</v>
      </c>
      <c r="C177" s="3" t="s">
        <v>63</v>
      </c>
      <c r="D177" s="3" t="s">
        <v>63</v>
      </c>
      <c r="E177" s="3" t="s">
        <v>63</v>
      </c>
      <c r="F177" s="3" t="s">
        <v>63</v>
      </c>
      <c r="G177" s="3" t="s">
        <v>63</v>
      </c>
      <c r="H177" s="3" t="s">
        <v>63</v>
      </c>
      <c r="I177" s="3" t="s">
        <v>63</v>
      </c>
      <c r="J177" s="3">
        <v>19.139099999999999</v>
      </c>
      <c r="K177" s="3">
        <v>14.363630000000001</v>
      </c>
      <c r="L177" s="3" t="s">
        <v>63</v>
      </c>
      <c r="M177" s="3" t="s">
        <v>63</v>
      </c>
      <c r="N177" s="3"/>
      <c r="O177" s="3"/>
    </row>
    <row r="178" spans="1:15" x14ac:dyDescent="0.25">
      <c r="A178" s="3" t="s">
        <v>185</v>
      </c>
      <c r="B178" s="3" t="s">
        <v>223</v>
      </c>
      <c r="C178" s="3" t="s">
        <v>63</v>
      </c>
      <c r="D178" s="3">
        <v>46.421370000000003</v>
      </c>
      <c r="E178" s="3" t="s">
        <v>63</v>
      </c>
      <c r="F178" s="3" t="s">
        <v>63</v>
      </c>
      <c r="G178" s="3" t="s">
        <v>63</v>
      </c>
      <c r="H178" s="3">
        <v>55.936450000000001</v>
      </c>
      <c r="I178" s="3" t="s">
        <v>63</v>
      </c>
      <c r="J178" s="3" t="s">
        <v>63</v>
      </c>
      <c r="K178" s="3" t="s">
        <v>63</v>
      </c>
      <c r="L178" s="3" t="s">
        <v>63</v>
      </c>
      <c r="M178" s="3" t="s">
        <v>63</v>
      </c>
      <c r="N178" s="3"/>
      <c r="O178" s="3"/>
    </row>
    <row r="179" spans="1:15" x14ac:dyDescent="0.25">
      <c r="A179" s="3" t="s">
        <v>185</v>
      </c>
      <c r="B179" s="3" t="s">
        <v>224</v>
      </c>
      <c r="C179" s="3" t="s">
        <v>63</v>
      </c>
      <c r="D179" s="3" t="s">
        <v>63</v>
      </c>
      <c r="E179" s="3" t="s">
        <v>63</v>
      </c>
      <c r="F179" s="3" t="s">
        <v>63</v>
      </c>
      <c r="G179" s="3" t="s">
        <v>63</v>
      </c>
      <c r="H179" s="3" t="s">
        <v>63</v>
      </c>
      <c r="I179" s="3" t="s">
        <v>63</v>
      </c>
      <c r="J179" s="3">
        <v>21.44502</v>
      </c>
      <c r="K179" s="3" t="s">
        <v>63</v>
      </c>
      <c r="L179" s="3" t="s">
        <v>63</v>
      </c>
      <c r="M179" s="3" t="s">
        <v>63</v>
      </c>
      <c r="N179" s="3"/>
      <c r="O179" s="3"/>
    </row>
    <row r="180" spans="1:15" x14ac:dyDescent="0.25">
      <c r="A180" s="3" t="s">
        <v>185</v>
      </c>
      <c r="B180" s="3" t="s">
        <v>226</v>
      </c>
      <c r="C180" s="3" t="s">
        <v>63</v>
      </c>
      <c r="D180" s="3" t="s">
        <v>63</v>
      </c>
      <c r="E180" s="3" t="s">
        <v>63</v>
      </c>
      <c r="F180" s="3" t="s">
        <v>63</v>
      </c>
      <c r="G180" s="3" t="s">
        <v>63</v>
      </c>
      <c r="H180" s="3" t="s">
        <v>63</v>
      </c>
      <c r="I180" s="3">
        <v>71.752470000000002</v>
      </c>
      <c r="J180" s="3" t="s">
        <v>63</v>
      </c>
      <c r="K180" s="3" t="s">
        <v>63</v>
      </c>
      <c r="L180" s="3" t="s">
        <v>63</v>
      </c>
      <c r="M180" s="3" t="s">
        <v>63</v>
      </c>
      <c r="N180" s="3"/>
      <c r="O180" s="3"/>
    </row>
    <row r="181" spans="1:15" x14ac:dyDescent="0.25">
      <c r="A181" s="3" t="s">
        <v>185</v>
      </c>
      <c r="B181" s="3" t="s">
        <v>228</v>
      </c>
      <c r="C181" s="3" t="s">
        <v>63</v>
      </c>
      <c r="D181" s="3" t="s">
        <v>63</v>
      </c>
      <c r="E181" s="3">
        <v>4.7274000000000003</v>
      </c>
      <c r="F181" s="3">
        <v>2.2555700000000001</v>
      </c>
      <c r="G181" s="3" t="s">
        <v>63</v>
      </c>
      <c r="H181" s="3" t="s">
        <v>63</v>
      </c>
      <c r="I181" s="3" t="s">
        <v>63</v>
      </c>
      <c r="J181" s="3" t="s">
        <v>63</v>
      </c>
      <c r="K181" s="3" t="s">
        <v>63</v>
      </c>
      <c r="L181" s="3" t="s">
        <v>63</v>
      </c>
      <c r="M181" s="3" t="s">
        <v>63</v>
      </c>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229</v>
      </c>
    </row>
    <row r="4" spans="1:15" x14ac:dyDescent="0.25">
      <c r="A4" t="s">
        <v>282</v>
      </c>
    </row>
    <row r="5" spans="1:15" x14ac:dyDescent="0.25">
      <c r="A5" t="s">
        <v>283</v>
      </c>
    </row>
    <row r="6" spans="1:15" x14ac:dyDescent="0.25">
      <c r="A6" t="s">
        <v>300</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62</v>
      </c>
      <c r="C11" s="3" t="s">
        <v>63</v>
      </c>
      <c r="D11" s="3" t="s">
        <v>63</v>
      </c>
      <c r="E11" s="3" t="s">
        <v>63</v>
      </c>
      <c r="F11" s="3">
        <v>52.068199999999997</v>
      </c>
      <c r="G11" s="3">
        <v>55.560130000000001</v>
      </c>
      <c r="H11" s="3">
        <v>56.779060000000001</v>
      </c>
      <c r="I11" s="3">
        <v>59.296250000000001</v>
      </c>
      <c r="J11" s="3">
        <v>57.714359999999999</v>
      </c>
      <c r="K11" s="3">
        <v>55.898539999999997</v>
      </c>
      <c r="L11" s="3" t="s">
        <v>63</v>
      </c>
      <c r="M11" s="3" t="s">
        <v>63</v>
      </c>
      <c r="N11" s="3"/>
      <c r="O11" s="3"/>
    </row>
    <row r="12" spans="1:15" x14ac:dyDescent="0.25">
      <c r="A12" s="3" t="s">
        <v>61</v>
      </c>
      <c r="B12" s="3" t="s">
        <v>64</v>
      </c>
      <c r="C12" s="3">
        <v>59.903770000000002</v>
      </c>
      <c r="D12" s="3">
        <v>61.450519999999997</v>
      </c>
      <c r="E12" s="3" t="s">
        <v>63</v>
      </c>
      <c r="F12" s="3">
        <v>56.966639999999998</v>
      </c>
      <c r="G12" s="3" t="s">
        <v>63</v>
      </c>
      <c r="H12" s="3">
        <v>52.929609999999997</v>
      </c>
      <c r="I12" s="3">
        <v>41.996160000000003</v>
      </c>
      <c r="J12" s="3" t="s">
        <v>63</v>
      </c>
      <c r="K12" s="3">
        <v>38.254399999999997</v>
      </c>
      <c r="L12" s="3" t="s">
        <v>63</v>
      </c>
      <c r="M12" s="3" t="s">
        <v>63</v>
      </c>
      <c r="N12" s="3"/>
      <c r="O12" s="3"/>
    </row>
    <row r="13" spans="1:15" x14ac:dyDescent="0.25">
      <c r="A13" s="3" t="s">
        <v>61</v>
      </c>
      <c r="B13" s="3" t="s">
        <v>65</v>
      </c>
      <c r="C13" s="3">
        <v>40.73039</v>
      </c>
      <c r="D13" s="3">
        <v>38.142740000000003</v>
      </c>
      <c r="E13" s="3">
        <v>35.889679999999998</v>
      </c>
      <c r="F13" s="3">
        <v>37.353079999999999</v>
      </c>
      <c r="G13" s="3">
        <v>35.3369</v>
      </c>
      <c r="H13" s="3">
        <v>29.500710000000002</v>
      </c>
      <c r="I13" s="3">
        <v>30.865269999999999</v>
      </c>
      <c r="J13" s="3">
        <v>29.457049999999999</v>
      </c>
      <c r="K13" s="3">
        <v>27.71668</v>
      </c>
      <c r="L13" s="3" t="s">
        <v>63</v>
      </c>
      <c r="M13" s="3" t="s">
        <v>63</v>
      </c>
      <c r="N13" s="3"/>
      <c r="O13" s="3"/>
    </row>
    <row r="14" spans="1:15" x14ac:dyDescent="0.25">
      <c r="A14" s="3" t="s">
        <v>61</v>
      </c>
      <c r="B14" s="3" t="s">
        <v>66</v>
      </c>
      <c r="C14" s="3" t="s">
        <v>63</v>
      </c>
      <c r="D14" s="3" t="s">
        <v>63</v>
      </c>
      <c r="E14" s="3" t="s">
        <v>63</v>
      </c>
      <c r="F14" s="3">
        <v>47.911490000000001</v>
      </c>
      <c r="G14" s="3" t="s">
        <v>63</v>
      </c>
      <c r="H14" s="3" t="s">
        <v>63</v>
      </c>
      <c r="I14" s="3" t="s">
        <v>63</v>
      </c>
      <c r="J14" s="3" t="s">
        <v>63</v>
      </c>
      <c r="K14" s="3" t="s">
        <v>63</v>
      </c>
      <c r="L14" s="3" t="s">
        <v>63</v>
      </c>
      <c r="M14" s="3" t="s">
        <v>63</v>
      </c>
      <c r="N14" s="3"/>
      <c r="O14" s="3"/>
    </row>
    <row r="15" spans="1:15" x14ac:dyDescent="0.25">
      <c r="A15" s="3" t="s">
        <v>61</v>
      </c>
      <c r="B15" s="3" t="s">
        <v>67</v>
      </c>
      <c r="C15" s="3">
        <v>27.709109999999999</v>
      </c>
      <c r="D15" s="3">
        <v>25.387599999999999</v>
      </c>
      <c r="E15" s="3">
        <v>19.868950000000002</v>
      </c>
      <c r="F15" s="3">
        <v>24.486789999999999</v>
      </c>
      <c r="G15" s="3">
        <v>25.16536</v>
      </c>
      <c r="H15" s="3" t="s">
        <v>63</v>
      </c>
      <c r="I15" s="3">
        <v>27.353449999999999</v>
      </c>
      <c r="J15" s="3">
        <v>26.18648</v>
      </c>
      <c r="K15" s="3" t="s">
        <v>63</v>
      </c>
      <c r="L15" s="3" t="s">
        <v>63</v>
      </c>
      <c r="M15" s="3" t="s">
        <v>63</v>
      </c>
      <c r="N15" s="3"/>
      <c r="O15" s="3"/>
    </row>
    <row r="16" spans="1:15" x14ac:dyDescent="0.25">
      <c r="A16" s="3" t="s">
        <v>61</v>
      </c>
      <c r="B16" s="3" t="s">
        <v>68</v>
      </c>
      <c r="C16" s="3">
        <v>2.6339299999999999</v>
      </c>
      <c r="D16" s="3">
        <v>1.9005000000000001</v>
      </c>
      <c r="E16" s="3">
        <v>1.8773200000000001</v>
      </c>
      <c r="F16" s="3">
        <v>2.4338299999999999</v>
      </c>
      <c r="G16" s="3">
        <v>2.8759899999999998</v>
      </c>
      <c r="H16" s="3">
        <v>4.5151500000000002</v>
      </c>
      <c r="I16" s="3">
        <v>1.96349</v>
      </c>
      <c r="J16" s="3">
        <v>1.3547199999999999</v>
      </c>
      <c r="K16" s="3">
        <v>1.08328</v>
      </c>
      <c r="L16" s="3" t="s">
        <v>63</v>
      </c>
      <c r="M16" s="3" t="s">
        <v>63</v>
      </c>
      <c r="N16" s="3"/>
      <c r="O16" s="3"/>
    </row>
    <row r="17" spans="1:15" x14ac:dyDescent="0.25">
      <c r="A17" s="3" t="s">
        <v>61</v>
      </c>
      <c r="B17" s="3" t="s">
        <v>69</v>
      </c>
      <c r="C17" s="3" t="s">
        <v>63</v>
      </c>
      <c r="D17" s="3" t="s">
        <v>63</v>
      </c>
      <c r="E17" s="3" t="s">
        <v>63</v>
      </c>
      <c r="F17" s="3" t="s">
        <v>63</v>
      </c>
      <c r="G17" s="3">
        <v>33.487270000000002</v>
      </c>
      <c r="H17" s="3">
        <v>30.519500000000001</v>
      </c>
      <c r="I17" s="3">
        <v>28.555309999999999</v>
      </c>
      <c r="J17" s="3">
        <v>30.163319999999999</v>
      </c>
      <c r="K17" s="3">
        <v>28.127490000000002</v>
      </c>
      <c r="L17" s="3">
        <v>27.754670000000001</v>
      </c>
      <c r="M17" s="3" t="s">
        <v>63</v>
      </c>
      <c r="N17" s="3"/>
      <c r="O17" s="3"/>
    </row>
    <row r="18" spans="1:15" x14ac:dyDescent="0.25">
      <c r="A18" s="3" t="s">
        <v>61</v>
      </c>
      <c r="B18" s="3" t="s">
        <v>71</v>
      </c>
      <c r="C18" s="3">
        <v>35.614069999999998</v>
      </c>
      <c r="D18" s="3" t="s">
        <v>63</v>
      </c>
      <c r="E18" s="3" t="s">
        <v>63</v>
      </c>
      <c r="F18" s="3" t="s">
        <v>63</v>
      </c>
      <c r="G18" s="3" t="s">
        <v>63</v>
      </c>
      <c r="H18" s="3" t="s">
        <v>63</v>
      </c>
      <c r="I18" s="3">
        <v>27.363869999999999</v>
      </c>
      <c r="J18" s="3">
        <v>24.059370000000001</v>
      </c>
      <c r="K18" s="3" t="s">
        <v>63</v>
      </c>
      <c r="L18" s="3">
        <v>19.3217</v>
      </c>
      <c r="M18" s="3" t="s">
        <v>63</v>
      </c>
      <c r="N18" s="3"/>
      <c r="O18" s="3"/>
    </row>
    <row r="19" spans="1:15" x14ac:dyDescent="0.25">
      <c r="A19" s="3" t="s">
        <v>61</v>
      </c>
      <c r="B19" s="3" t="s">
        <v>73</v>
      </c>
      <c r="C19" s="3">
        <v>23.07348</v>
      </c>
      <c r="D19" s="3">
        <v>20.51211</v>
      </c>
      <c r="E19" s="3" t="s">
        <v>63</v>
      </c>
      <c r="F19" s="3" t="s">
        <v>63</v>
      </c>
      <c r="G19" s="3" t="s">
        <v>63</v>
      </c>
      <c r="H19" s="3" t="s">
        <v>63</v>
      </c>
      <c r="I19" s="3" t="s">
        <v>63</v>
      </c>
      <c r="J19" s="3">
        <v>18.876660000000001</v>
      </c>
      <c r="K19" s="3">
        <v>15.788320000000001</v>
      </c>
      <c r="L19" s="3" t="s">
        <v>63</v>
      </c>
      <c r="M19" s="3" t="s">
        <v>63</v>
      </c>
      <c r="N19" s="3"/>
      <c r="O19" s="3"/>
    </row>
    <row r="20" spans="1:15" x14ac:dyDescent="0.25">
      <c r="A20" s="3" t="s">
        <v>61</v>
      </c>
      <c r="B20" s="3" t="s">
        <v>74</v>
      </c>
      <c r="C20" s="3">
        <v>43.472380000000001</v>
      </c>
      <c r="D20" s="3">
        <v>39.001249999999999</v>
      </c>
      <c r="E20" s="3" t="s">
        <v>63</v>
      </c>
      <c r="F20" s="3" t="s">
        <v>63</v>
      </c>
      <c r="G20" s="3" t="s">
        <v>63</v>
      </c>
      <c r="H20" s="3" t="s">
        <v>63</v>
      </c>
      <c r="I20" s="3" t="s">
        <v>63</v>
      </c>
      <c r="J20" s="3" t="s">
        <v>63</v>
      </c>
      <c r="K20" s="3" t="s">
        <v>63</v>
      </c>
      <c r="L20" s="3" t="s">
        <v>63</v>
      </c>
      <c r="M20" s="3" t="s">
        <v>63</v>
      </c>
      <c r="N20" s="3"/>
      <c r="O20" s="3"/>
    </row>
    <row r="21" spans="1:15" x14ac:dyDescent="0.25">
      <c r="A21" s="3" t="s">
        <v>61</v>
      </c>
      <c r="B21" s="3" t="s">
        <v>75</v>
      </c>
      <c r="C21" s="3" t="s">
        <v>63</v>
      </c>
      <c r="D21" s="3" t="s">
        <v>63</v>
      </c>
      <c r="E21" s="3" t="s">
        <v>63</v>
      </c>
      <c r="F21" s="3" t="s">
        <v>63</v>
      </c>
      <c r="G21" s="3" t="s">
        <v>63</v>
      </c>
      <c r="H21" s="3" t="s">
        <v>63</v>
      </c>
      <c r="I21" s="3" t="s">
        <v>63</v>
      </c>
      <c r="J21" s="3" t="s">
        <v>63</v>
      </c>
      <c r="K21" s="3" t="s">
        <v>63</v>
      </c>
      <c r="L21" s="3">
        <v>16.974640000000001</v>
      </c>
      <c r="M21" s="3" t="s">
        <v>63</v>
      </c>
      <c r="N21" s="3"/>
      <c r="O21" s="3"/>
    </row>
    <row r="22" spans="1:15" x14ac:dyDescent="0.25">
      <c r="A22" s="3" t="s">
        <v>61</v>
      </c>
      <c r="B22" s="3" t="s">
        <v>76</v>
      </c>
      <c r="C22" s="3">
        <v>25.25367</v>
      </c>
      <c r="D22" s="3">
        <v>20.985479999999999</v>
      </c>
      <c r="E22" s="3">
        <v>15.91934</v>
      </c>
      <c r="F22" s="3">
        <v>14.449400000000001</v>
      </c>
      <c r="G22" s="3">
        <v>17.614889999999999</v>
      </c>
      <c r="H22" s="3">
        <v>16.163630000000001</v>
      </c>
      <c r="I22" s="3">
        <v>16.452369999999998</v>
      </c>
      <c r="J22" s="3">
        <v>16.034140000000001</v>
      </c>
      <c r="K22" s="3">
        <v>15.18493</v>
      </c>
      <c r="L22" s="3">
        <v>14.301740000000001</v>
      </c>
      <c r="M22" s="3" t="s">
        <v>63</v>
      </c>
      <c r="N22" s="3"/>
      <c r="O22" s="3"/>
    </row>
    <row r="23" spans="1:15" x14ac:dyDescent="0.25">
      <c r="A23" s="3" t="s">
        <v>77</v>
      </c>
      <c r="B23" s="3" t="s">
        <v>78</v>
      </c>
      <c r="C23" s="3">
        <v>8.2234700000000007</v>
      </c>
      <c r="D23" s="3">
        <v>7.8417300000000001</v>
      </c>
      <c r="E23" s="3">
        <v>6.75753</v>
      </c>
      <c r="F23" s="3">
        <v>8.9872399999999999</v>
      </c>
      <c r="G23" s="3">
        <v>13.870509999999999</v>
      </c>
      <c r="H23" s="3">
        <v>19.17998</v>
      </c>
      <c r="I23" s="3">
        <v>18.64218</v>
      </c>
      <c r="J23" s="3">
        <v>17.661809999999999</v>
      </c>
      <c r="K23" s="3">
        <v>18.344850000000001</v>
      </c>
      <c r="L23" s="3">
        <v>17.72953</v>
      </c>
      <c r="M23" s="3" t="s">
        <v>63</v>
      </c>
      <c r="N23" s="3"/>
      <c r="O23" s="3"/>
    </row>
    <row r="24" spans="1:15" ht="30" x14ac:dyDescent="0.25">
      <c r="A24" s="3" t="s">
        <v>77</v>
      </c>
      <c r="B24" s="3" t="s">
        <v>80</v>
      </c>
      <c r="C24" s="3">
        <v>22.97409</v>
      </c>
      <c r="D24" s="3">
        <v>25.315020000000001</v>
      </c>
      <c r="E24" s="3">
        <v>9.3590300000000006</v>
      </c>
      <c r="F24" s="3">
        <v>8.8922000000000008</v>
      </c>
      <c r="G24" s="3">
        <v>11.653740000000001</v>
      </c>
      <c r="H24" s="3">
        <v>13.7301</v>
      </c>
      <c r="I24" s="3">
        <v>8.4452700000000007</v>
      </c>
      <c r="J24" s="3">
        <v>5.9972300000000001</v>
      </c>
      <c r="K24" s="3">
        <v>1.75457</v>
      </c>
      <c r="L24" s="3">
        <v>0.68825000000000003</v>
      </c>
      <c r="M24" s="3" t="s">
        <v>63</v>
      </c>
      <c r="N24" s="3"/>
      <c r="O24" s="3"/>
    </row>
    <row r="25" spans="1:15" x14ac:dyDescent="0.25">
      <c r="A25" s="3" t="s">
        <v>77</v>
      </c>
      <c r="B25" s="3" t="s">
        <v>81</v>
      </c>
      <c r="C25" s="3">
        <v>19.963660000000001</v>
      </c>
      <c r="D25" s="3">
        <v>21.700610000000001</v>
      </c>
      <c r="E25" s="3">
        <v>21.368189999999998</v>
      </c>
      <c r="F25" s="3">
        <v>21.81748</v>
      </c>
      <c r="G25" s="3">
        <v>22.38533</v>
      </c>
      <c r="H25" s="3">
        <v>21.704160000000002</v>
      </c>
      <c r="I25" s="3">
        <v>17.793109999999999</v>
      </c>
      <c r="J25" s="3">
        <v>15.37581</v>
      </c>
      <c r="K25" s="3">
        <v>13.40662</v>
      </c>
      <c r="L25" s="3">
        <v>12.669309999999999</v>
      </c>
      <c r="M25" s="3" t="s">
        <v>63</v>
      </c>
      <c r="N25" s="3"/>
      <c r="O25" s="3"/>
    </row>
    <row r="26" spans="1:15" x14ac:dyDescent="0.25">
      <c r="A26" s="3" t="s">
        <v>77</v>
      </c>
      <c r="B26" s="3" t="s">
        <v>82</v>
      </c>
      <c r="C26" s="3">
        <v>41.439920000000001</v>
      </c>
      <c r="D26" s="3">
        <v>30.61712</v>
      </c>
      <c r="E26" s="3">
        <v>28.565560000000001</v>
      </c>
      <c r="F26" s="3">
        <v>26.82771</v>
      </c>
      <c r="G26" s="3">
        <v>30.051449999999999</v>
      </c>
      <c r="H26" s="3">
        <v>26.787780000000001</v>
      </c>
      <c r="I26" s="3">
        <v>28.563040000000001</v>
      </c>
      <c r="J26" s="3">
        <v>23.908069999999999</v>
      </c>
      <c r="K26" s="3">
        <v>22.529959999999999</v>
      </c>
      <c r="L26" s="3" t="s">
        <v>63</v>
      </c>
      <c r="M26" s="3" t="s">
        <v>63</v>
      </c>
      <c r="N26" s="3"/>
      <c r="O26" s="3"/>
    </row>
    <row r="27" spans="1:15" x14ac:dyDescent="0.25">
      <c r="A27" s="3" t="s">
        <v>77</v>
      </c>
      <c r="B27" s="3" t="s">
        <v>84</v>
      </c>
      <c r="C27" s="3">
        <v>48.903739999999999</v>
      </c>
      <c r="D27" s="3">
        <v>51.828539999999997</v>
      </c>
      <c r="E27" s="3">
        <v>53.140189999999997</v>
      </c>
      <c r="F27" s="3">
        <v>52.464300000000001</v>
      </c>
      <c r="G27" s="3">
        <v>48.071710000000003</v>
      </c>
      <c r="H27" s="3">
        <v>44.0655</v>
      </c>
      <c r="I27" s="3">
        <v>37.286470000000001</v>
      </c>
      <c r="J27" s="3">
        <v>38.328420000000001</v>
      </c>
      <c r="K27" s="3">
        <v>39.960250000000002</v>
      </c>
      <c r="L27" s="3">
        <v>43.816360000000003</v>
      </c>
      <c r="M27" s="3" t="s">
        <v>63</v>
      </c>
      <c r="N27" s="3"/>
      <c r="O27" s="3"/>
    </row>
    <row r="28" spans="1:15" x14ac:dyDescent="0.25">
      <c r="A28" s="3" t="s">
        <v>77</v>
      </c>
      <c r="B28" s="3" t="s">
        <v>85</v>
      </c>
      <c r="C28" s="3">
        <v>34.628210000000003</v>
      </c>
      <c r="D28" s="3">
        <v>35.508870000000002</v>
      </c>
      <c r="E28" s="3">
        <v>30.742100000000001</v>
      </c>
      <c r="F28" s="3">
        <v>36.102409999999999</v>
      </c>
      <c r="G28" s="3">
        <v>38.820990000000002</v>
      </c>
      <c r="H28" s="3" t="s">
        <v>63</v>
      </c>
      <c r="I28" s="3">
        <v>37.096710000000002</v>
      </c>
      <c r="J28" s="3">
        <v>36.779420000000002</v>
      </c>
      <c r="K28" s="3" t="s">
        <v>63</v>
      </c>
      <c r="L28" s="3" t="s">
        <v>63</v>
      </c>
      <c r="M28" s="3" t="s">
        <v>63</v>
      </c>
      <c r="N28" s="3"/>
      <c r="O28" s="3"/>
    </row>
    <row r="29" spans="1:15" x14ac:dyDescent="0.25">
      <c r="A29" s="3" t="s">
        <v>77</v>
      </c>
      <c r="B29" s="3" t="s">
        <v>87</v>
      </c>
      <c r="C29" s="3">
        <v>61.298450000000003</v>
      </c>
      <c r="D29" s="3" t="s">
        <v>63</v>
      </c>
      <c r="E29" s="3" t="s">
        <v>63</v>
      </c>
      <c r="F29" s="3" t="s">
        <v>63</v>
      </c>
      <c r="G29" s="3">
        <v>60.469970000000004</v>
      </c>
      <c r="H29" s="3" t="s">
        <v>63</v>
      </c>
      <c r="I29" s="3">
        <v>51.109819999999999</v>
      </c>
      <c r="J29" s="3">
        <v>46.390979999999999</v>
      </c>
      <c r="K29" s="3">
        <v>42.659350000000003</v>
      </c>
      <c r="L29" s="3" t="s">
        <v>63</v>
      </c>
      <c r="M29" s="3" t="s">
        <v>63</v>
      </c>
      <c r="N29" s="3"/>
      <c r="O29" s="3"/>
    </row>
    <row r="30" spans="1:15" x14ac:dyDescent="0.25">
      <c r="A30" s="3" t="s">
        <v>77</v>
      </c>
      <c r="B30" s="3" t="s">
        <v>252</v>
      </c>
      <c r="C30" s="3" t="s">
        <v>63</v>
      </c>
      <c r="D30" s="3" t="s">
        <v>63</v>
      </c>
      <c r="E30" s="3" t="s">
        <v>63</v>
      </c>
      <c r="F30" s="3" t="s">
        <v>63</v>
      </c>
      <c r="G30" s="3">
        <v>20.722259999999999</v>
      </c>
      <c r="H30" s="3">
        <v>20.508749999999999</v>
      </c>
      <c r="I30" s="3" t="s">
        <v>63</v>
      </c>
      <c r="J30" s="3" t="s">
        <v>63</v>
      </c>
      <c r="K30" s="3" t="s">
        <v>63</v>
      </c>
      <c r="L30" s="3" t="s">
        <v>63</v>
      </c>
      <c r="M30" s="3" t="s">
        <v>63</v>
      </c>
      <c r="N30" s="3"/>
      <c r="O30" s="3"/>
    </row>
    <row r="31" spans="1:15" x14ac:dyDescent="0.25">
      <c r="A31" s="3" t="s">
        <v>77</v>
      </c>
      <c r="B31" s="3" t="s">
        <v>253</v>
      </c>
      <c r="C31" s="3" t="s">
        <v>63</v>
      </c>
      <c r="D31" s="3" t="s">
        <v>63</v>
      </c>
      <c r="E31" s="3" t="s">
        <v>63</v>
      </c>
      <c r="F31" s="3" t="s">
        <v>63</v>
      </c>
      <c r="G31" s="3" t="s">
        <v>63</v>
      </c>
      <c r="H31" s="3" t="s">
        <v>63</v>
      </c>
      <c r="I31" s="3" t="s">
        <v>63</v>
      </c>
      <c r="J31" s="3" t="s">
        <v>63</v>
      </c>
      <c r="K31" s="3">
        <v>3.9845999999999999</v>
      </c>
      <c r="L31" s="3" t="s">
        <v>63</v>
      </c>
      <c r="M31" s="3" t="s">
        <v>63</v>
      </c>
      <c r="N31" s="3"/>
      <c r="O31" s="3"/>
    </row>
    <row r="32" spans="1:15" x14ac:dyDescent="0.25">
      <c r="A32" s="3" t="s">
        <v>77</v>
      </c>
      <c r="B32" s="3" t="s">
        <v>88</v>
      </c>
      <c r="C32" s="3" t="s">
        <v>63</v>
      </c>
      <c r="D32" s="3" t="s">
        <v>63</v>
      </c>
      <c r="E32" s="3" t="s">
        <v>63</v>
      </c>
      <c r="F32" s="3" t="s">
        <v>63</v>
      </c>
      <c r="G32" s="3" t="s">
        <v>63</v>
      </c>
      <c r="H32" s="3" t="s">
        <v>63</v>
      </c>
      <c r="I32" s="3">
        <v>0.13099</v>
      </c>
      <c r="J32" s="3">
        <v>8.9539999999999995E-2</v>
      </c>
      <c r="K32" s="3">
        <v>5.3679999999999999E-2</v>
      </c>
      <c r="L32" s="3" t="s">
        <v>63</v>
      </c>
      <c r="M32" s="3" t="s">
        <v>63</v>
      </c>
      <c r="N32" s="3"/>
      <c r="O32" s="3"/>
    </row>
    <row r="33" spans="1:15" x14ac:dyDescent="0.25">
      <c r="A33" s="3" t="s">
        <v>77</v>
      </c>
      <c r="B33" s="3" t="s">
        <v>89</v>
      </c>
      <c r="C33" s="3">
        <v>38.262720000000002</v>
      </c>
      <c r="D33" s="3" t="s">
        <v>63</v>
      </c>
      <c r="E33" s="3">
        <v>22.026530000000001</v>
      </c>
      <c r="F33" s="3" t="s">
        <v>63</v>
      </c>
      <c r="G33" s="3">
        <v>19.242560000000001</v>
      </c>
      <c r="H33" s="3">
        <v>20.917190000000002</v>
      </c>
      <c r="I33" s="3" t="s">
        <v>63</v>
      </c>
      <c r="J33" s="3" t="s">
        <v>63</v>
      </c>
      <c r="K33" s="3" t="s">
        <v>63</v>
      </c>
      <c r="L33" s="3" t="s">
        <v>63</v>
      </c>
      <c r="M33" s="3" t="s">
        <v>63</v>
      </c>
      <c r="N33" s="3"/>
      <c r="O33" s="3"/>
    </row>
    <row r="34" spans="1:15" x14ac:dyDescent="0.25">
      <c r="A34" s="3" t="s">
        <v>77</v>
      </c>
      <c r="B34" s="3" t="s">
        <v>90</v>
      </c>
      <c r="C34" s="3">
        <v>37.700209999999998</v>
      </c>
      <c r="D34" s="3">
        <v>34.974589999999999</v>
      </c>
      <c r="E34" s="3">
        <v>34.257809999999999</v>
      </c>
      <c r="F34" s="3">
        <v>34.593850000000003</v>
      </c>
      <c r="G34" s="3">
        <v>32.453769999999999</v>
      </c>
      <c r="H34" s="3">
        <v>28.317519999999998</v>
      </c>
      <c r="I34" s="3">
        <v>26.067060000000001</v>
      </c>
      <c r="J34" s="3">
        <v>24.92916</v>
      </c>
      <c r="K34" s="3">
        <v>25.640910000000002</v>
      </c>
      <c r="L34" s="3">
        <v>24.228069999999999</v>
      </c>
      <c r="M34" s="3" t="s">
        <v>63</v>
      </c>
      <c r="N34" s="3"/>
      <c r="O34" s="3"/>
    </row>
    <row r="35" spans="1:15" x14ac:dyDescent="0.25">
      <c r="A35" s="3" t="s">
        <v>92</v>
      </c>
      <c r="B35" s="3" t="s">
        <v>93</v>
      </c>
      <c r="C35" s="3" t="s">
        <v>63</v>
      </c>
      <c r="D35" s="3" t="s">
        <v>63</v>
      </c>
      <c r="E35" s="3" t="s">
        <v>63</v>
      </c>
      <c r="F35" s="3">
        <v>18.33943</v>
      </c>
      <c r="G35" s="3">
        <v>15.334820000000001</v>
      </c>
      <c r="H35" s="3">
        <v>15.122859999999999</v>
      </c>
      <c r="I35" s="3">
        <v>15.10791</v>
      </c>
      <c r="J35" s="3">
        <v>13.938219999999999</v>
      </c>
      <c r="K35" s="3">
        <v>16.773340000000001</v>
      </c>
      <c r="L35" s="3">
        <v>17.969149999999999</v>
      </c>
      <c r="M35" s="3" t="s">
        <v>63</v>
      </c>
      <c r="N35" s="3"/>
      <c r="O35" s="3"/>
    </row>
    <row r="36" spans="1:15" x14ac:dyDescent="0.25">
      <c r="A36" s="3" t="s">
        <v>92</v>
      </c>
      <c r="B36" s="3" t="s">
        <v>95</v>
      </c>
      <c r="C36" s="3">
        <v>6.8653700000000004</v>
      </c>
      <c r="D36" s="3">
        <v>6.0813199999999998</v>
      </c>
      <c r="E36" s="3">
        <v>6.1054899999999996</v>
      </c>
      <c r="F36" s="3">
        <v>8.6642899999999994</v>
      </c>
      <c r="G36" s="3">
        <v>8.13002</v>
      </c>
      <c r="H36" s="3">
        <v>8.1233799999999992</v>
      </c>
      <c r="I36" s="3">
        <v>8.22072</v>
      </c>
      <c r="J36" s="3">
        <v>8.8106899999999992</v>
      </c>
      <c r="K36" s="3">
        <v>9.5927799999999994</v>
      </c>
      <c r="L36" s="3" t="s">
        <v>63</v>
      </c>
      <c r="M36" s="3" t="s">
        <v>63</v>
      </c>
      <c r="N36" s="3"/>
      <c r="O36" s="3"/>
    </row>
    <row r="37" spans="1:15" x14ac:dyDescent="0.25">
      <c r="A37" s="3" t="s">
        <v>92</v>
      </c>
      <c r="B37" s="3" t="s">
        <v>96</v>
      </c>
      <c r="C37" s="3">
        <v>3.6376400000000002</v>
      </c>
      <c r="D37" s="3">
        <v>6.4840200000000001</v>
      </c>
      <c r="E37" s="3">
        <v>8.5368300000000001</v>
      </c>
      <c r="F37" s="3">
        <v>8.3200400000000005</v>
      </c>
      <c r="G37" s="3">
        <v>5.2325400000000002</v>
      </c>
      <c r="H37" s="3">
        <v>0.65161999999999998</v>
      </c>
      <c r="I37" s="3">
        <v>1.3924700000000001</v>
      </c>
      <c r="J37" s="3">
        <v>1.0821400000000001</v>
      </c>
      <c r="K37" s="3">
        <v>1.3130200000000001</v>
      </c>
      <c r="L37" s="3" t="s">
        <v>63</v>
      </c>
      <c r="M37" s="3" t="s">
        <v>63</v>
      </c>
      <c r="N37" s="3"/>
      <c r="O37" s="3"/>
    </row>
    <row r="38" spans="1:15" x14ac:dyDescent="0.25">
      <c r="A38" s="3" t="s">
        <v>92</v>
      </c>
      <c r="B38" s="3" t="s">
        <v>97</v>
      </c>
      <c r="C38" s="3">
        <v>3.2905099999999998</v>
      </c>
      <c r="D38" s="3">
        <v>3.7123599999999999</v>
      </c>
      <c r="E38" s="3">
        <v>2.7357900000000002</v>
      </c>
      <c r="F38" s="3">
        <v>2.3488600000000002</v>
      </c>
      <c r="G38" s="3">
        <v>2.3198400000000001</v>
      </c>
      <c r="H38" s="3">
        <v>1.9478800000000001</v>
      </c>
      <c r="I38" s="3">
        <v>1.2822899999999999</v>
      </c>
      <c r="J38" s="3">
        <v>0.85902999999999996</v>
      </c>
      <c r="K38" s="3">
        <v>1.4985599999999999</v>
      </c>
      <c r="L38" s="3" t="s">
        <v>63</v>
      </c>
      <c r="M38" s="3" t="s">
        <v>63</v>
      </c>
      <c r="N38" s="3"/>
      <c r="O38" s="3"/>
    </row>
    <row r="39" spans="1:15" x14ac:dyDescent="0.25">
      <c r="A39" s="3" t="s">
        <v>92</v>
      </c>
      <c r="B39" s="3" t="s">
        <v>98</v>
      </c>
      <c r="C39" s="3" t="s">
        <v>63</v>
      </c>
      <c r="D39" s="3">
        <v>32.538229999999999</v>
      </c>
      <c r="E39" s="3" t="s">
        <v>63</v>
      </c>
      <c r="F39" s="3" t="s">
        <v>63</v>
      </c>
      <c r="G39" s="3" t="s">
        <v>63</v>
      </c>
      <c r="H39" s="3" t="s">
        <v>63</v>
      </c>
      <c r="I39" s="3" t="s">
        <v>63</v>
      </c>
      <c r="J39" s="3" t="s">
        <v>63</v>
      </c>
      <c r="K39" s="3" t="s">
        <v>63</v>
      </c>
      <c r="L39" s="3" t="s">
        <v>63</v>
      </c>
      <c r="M39" s="3" t="s">
        <v>63</v>
      </c>
      <c r="N39" s="3"/>
      <c r="O39" s="3"/>
    </row>
    <row r="40" spans="1:15" x14ac:dyDescent="0.25">
      <c r="A40" s="3" t="s">
        <v>92</v>
      </c>
      <c r="B40" s="3" t="s">
        <v>254</v>
      </c>
      <c r="C40" s="3" t="s">
        <v>63</v>
      </c>
      <c r="D40" s="3" t="s">
        <v>63</v>
      </c>
      <c r="E40" s="3" t="s">
        <v>63</v>
      </c>
      <c r="F40" s="3" t="s">
        <v>63</v>
      </c>
      <c r="G40" s="3" t="s">
        <v>63</v>
      </c>
      <c r="H40" s="3" t="s">
        <v>63</v>
      </c>
      <c r="I40" s="3" t="s">
        <v>63</v>
      </c>
      <c r="J40" s="3" t="s">
        <v>63</v>
      </c>
      <c r="K40" s="3" t="s">
        <v>63</v>
      </c>
      <c r="L40" s="3">
        <v>21.01829</v>
      </c>
      <c r="M40" s="3" t="s">
        <v>63</v>
      </c>
      <c r="N40" s="3"/>
      <c r="O40" s="3"/>
    </row>
    <row r="41" spans="1:15" x14ac:dyDescent="0.25">
      <c r="A41" s="3" t="s">
        <v>92</v>
      </c>
      <c r="B41" s="3" t="s">
        <v>99</v>
      </c>
      <c r="C41" s="3">
        <v>18.800820000000002</v>
      </c>
      <c r="D41" s="3">
        <v>18.648129999999998</v>
      </c>
      <c r="E41" s="3">
        <v>18.578510000000001</v>
      </c>
      <c r="F41" s="3">
        <v>18.394359999999999</v>
      </c>
      <c r="G41" s="3">
        <v>16.312329999999999</v>
      </c>
      <c r="H41" s="3">
        <v>12.191660000000001</v>
      </c>
      <c r="I41" s="3">
        <v>10.302569999999999</v>
      </c>
      <c r="J41" s="3">
        <v>9.5553799999999995</v>
      </c>
      <c r="K41" s="3">
        <v>12.143380000000001</v>
      </c>
      <c r="L41" s="3" t="s">
        <v>63</v>
      </c>
      <c r="M41" s="3" t="s">
        <v>63</v>
      </c>
      <c r="N41" s="3"/>
      <c r="O41" s="3"/>
    </row>
    <row r="42" spans="1:15" x14ac:dyDescent="0.25">
      <c r="A42" s="3" t="s">
        <v>92</v>
      </c>
      <c r="B42" s="3" t="s">
        <v>100</v>
      </c>
      <c r="C42" s="3" t="s">
        <v>63</v>
      </c>
      <c r="D42" s="3" t="s">
        <v>63</v>
      </c>
      <c r="E42" s="3">
        <v>14.004009999999999</v>
      </c>
      <c r="F42" s="3">
        <v>14.844390000000001</v>
      </c>
      <c r="G42" s="3">
        <v>16.01286</v>
      </c>
      <c r="H42" s="3">
        <v>15.30406</v>
      </c>
      <c r="I42" s="3">
        <v>8.7121099999999991</v>
      </c>
      <c r="J42" s="3">
        <v>7.2482600000000001</v>
      </c>
      <c r="K42" s="3">
        <v>6.11599</v>
      </c>
      <c r="L42" s="3" t="s">
        <v>63</v>
      </c>
      <c r="M42" s="3" t="s">
        <v>63</v>
      </c>
      <c r="N42" s="3"/>
      <c r="O42" s="3"/>
    </row>
    <row r="43" spans="1:15" x14ac:dyDescent="0.25">
      <c r="A43" s="3" t="s">
        <v>92</v>
      </c>
      <c r="B43" s="3" t="s">
        <v>101</v>
      </c>
      <c r="C43" s="3">
        <v>8.8001000000000005</v>
      </c>
      <c r="D43" s="3">
        <v>8.7196200000000008</v>
      </c>
      <c r="E43" s="3">
        <v>6.9376300000000004</v>
      </c>
      <c r="F43" s="3">
        <v>7.6809700000000003</v>
      </c>
      <c r="G43" s="3">
        <v>10.055680000000001</v>
      </c>
      <c r="H43" s="3">
        <v>12.10305</v>
      </c>
      <c r="I43" s="3">
        <v>14.36369</v>
      </c>
      <c r="J43" s="3">
        <v>15.024470000000001</v>
      </c>
      <c r="K43" s="3">
        <v>13.83506</v>
      </c>
      <c r="L43" s="3" t="s">
        <v>63</v>
      </c>
      <c r="M43" s="3" t="s">
        <v>63</v>
      </c>
      <c r="N43" s="3"/>
      <c r="O43" s="3"/>
    </row>
    <row r="44" spans="1:15" x14ac:dyDescent="0.25">
      <c r="A44" s="3" t="s">
        <v>92</v>
      </c>
      <c r="B44" s="3" t="s">
        <v>102</v>
      </c>
      <c r="C44" s="3" t="s">
        <v>63</v>
      </c>
      <c r="D44" s="3" t="s">
        <v>63</v>
      </c>
      <c r="E44" s="3" t="s">
        <v>63</v>
      </c>
      <c r="F44" s="3">
        <v>11.788069999999999</v>
      </c>
      <c r="G44" s="3">
        <v>8.8665299999999991</v>
      </c>
      <c r="H44" s="3">
        <v>5.1413099999999998</v>
      </c>
      <c r="I44" s="3">
        <v>1.73797</v>
      </c>
      <c r="J44" s="3">
        <v>1.7480500000000001</v>
      </c>
      <c r="K44" s="3">
        <v>2.94414</v>
      </c>
      <c r="L44" s="3" t="s">
        <v>63</v>
      </c>
      <c r="M44" s="3" t="s">
        <v>63</v>
      </c>
      <c r="N44" s="3"/>
      <c r="O44" s="3"/>
    </row>
    <row r="45" spans="1:15" x14ac:dyDescent="0.25">
      <c r="A45" s="3" t="s">
        <v>92</v>
      </c>
      <c r="B45" s="3" t="s">
        <v>103</v>
      </c>
      <c r="C45" s="3">
        <v>13.3201</v>
      </c>
      <c r="D45" s="3">
        <v>10.5434</v>
      </c>
      <c r="E45" s="3">
        <v>10.12397</v>
      </c>
      <c r="F45" s="3">
        <v>10.26634</v>
      </c>
      <c r="G45" s="3">
        <v>11.588850000000001</v>
      </c>
      <c r="H45" s="3">
        <v>12.598789999999999</v>
      </c>
      <c r="I45" s="3">
        <v>12.43566</v>
      </c>
      <c r="J45" s="3">
        <v>11.62923</v>
      </c>
      <c r="K45" s="3">
        <v>10.326180000000001</v>
      </c>
      <c r="L45" s="3" t="s">
        <v>63</v>
      </c>
      <c r="M45" s="3" t="s">
        <v>63</v>
      </c>
      <c r="N45" s="3"/>
      <c r="O45" s="3"/>
    </row>
    <row r="46" spans="1:15" x14ac:dyDescent="0.25">
      <c r="A46" s="3" t="s">
        <v>92</v>
      </c>
      <c r="B46" s="3" t="s">
        <v>104</v>
      </c>
      <c r="C46" s="3">
        <v>7.3216900000000003</v>
      </c>
      <c r="D46" s="3">
        <v>9.7152600000000007</v>
      </c>
      <c r="E46" s="3">
        <v>11.79482</v>
      </c>
      <c r="F46" s="3">
        <v>11.70513</v>
      </c>
      <c r="G46" s="3">
        <v>8.1934699999999996</v>
      </c>
      <c r="H46" s="3">
        <v>5.9164599999999998</v>
      </c>
      <c r="I46" s="3">
        <v>3.9733900000000002</v>
      </c>
      <c r="J46" s="3">
        <v>1.0591299999999999</v>
      </c>
      <c r="K46" s="3">
        <v>1.2018500000000001</v>
      </c>
      <c r="L46" s="3" t="s">
        <v>63</v>
      </c>
      <c r="M46" s="3" t="s">
        <v>63</v>
      </c>
      <c r="N46" s="3"/>
      <c r="O46" s="3"/>
    </row>
    <row r="47" spans="1:15" x14ac:dyDescent="0.25">
      <c r="A47" s="3" t="s">
        <v>92</v>
      </c>
      <c r="B47" s="3" t="s">
        <v>105</v>
      </c>
      <c r="C47" s="3">
        <v>7.9011500000000003</v>
      </c>
      <c r="D47" s="3">
        <v>8.7459799999999994</v>
      </c>
      <c r="E47" s="3">
        <v>9.3998000000000008</v>
      </c>
      <c r="F47" s="3">
        <v>6.9184799999999997</v>
      </c>
      <c r="G47" s="3">
        <v>6.9553000000000003</v>
      </c>
      <c r="H47" s="3">
        <v>5.6511399999999998</v>
      </c>
      <c r="I47" s="3">
        <v>4.3335400000000002</v>
      </c>
      <c r="J47" s="3">
        <v>4.2479100000000001</v>
      </c>
      <c r="K47" s="3">
        <v>3.69184</v>
      </c>
      <c r="L47" s="3" t="s">
        <v>63</v>
      </c>
      <c r="M47" s="3" t="s">
        <v>63</v>
      </c>
      <c r="N47" s="3"/>
      <c r="O47" s="3"/>
    </row>
    <row r="48" spans="1:15" x14ac:dyDescent="0.25">
      <c r="A48" s="3" t="s">
        <v>92</v>
      </c>
      <c r="B48" s="3" t="s">
        <v>106</v>
      </c>
      <c r="C48" s="3">
        <v>7.2644900000000003</v>
      </c>
      <c r="D48" s="3">
        <v>6.9450099999999999</v>
      </c>
      <c r="E48" s="3">
        <v>6.1427699999999996</v>
      </c>
      <c r="F48" s="3">
        <v>5.8197200000000002</v>
      </c>
      <c r="G48" s="3">
        <v>6.27217</v>
      </c>
      <c r="H48" s="3">
        <v>5.7141599999999997</v>
      </c>
      <c r="I48" s="3">
        <v>5.5550600000000001</v>
      </c>
      <c r="J48" s="3">
        <v>4.9337400000000002</v>
      </c>
      <c r="K48" s="3">
        <v>4.5390800000000002</v>
      </c>
      <c r="L48" s="3" t="s">
        <v>63</v>
      </c>
      <c r="M48" s="3" t="s">
        <v>63</v>
      </c>
      <c r="N48" s="3"/>
      <c r="O48" s="3"/>
    </row>
    <row r="49" spans="1:15" x14ac:dyDescent="0.25">
      <c r="A49" s="3" t="s">
        <v>92</v>
      </c>
      <c r="B49" s="3" t="s">
        <v>107</v>
      </c>
      <c r="C49" s="3">
        <v>8.0543600000000009</v>
      </c>
      <c r="D49" s="3">
        <v>5.81602</v>
      </c>
      <c r="E49" s="3">
        <v>10.587719999999999</v>
      </c>
      <c r="F49" s="3">
        <v>11.2645</v>
      </c>
      <c r="G49" s="3">
        <v>10.906779999999999</v>
      </c>
      <c r="H49" s="3">
        <v>11.37372</v>
      </c>
      <c r="I49" s="3">
        <v>12.12968</v>
      </c>
      <c r="J49" s="3">
        <v>11.49098</v>
      </c>
      <c r="K49" s="3">
        <v>13.87805</v>
      </c>
      <c r="L49" s="3" t="s">
        <v>63</v>
      </c>
      <c r="M49" s="3" t="s">
        <v>63</v>
      </c>
      <c r="N49" s="3"/>
      <c r="O49" s="3"/>
    </row>
    <row r="50" spans="1:15" x14ac:dyDescent="0.25">
      <c r="A50" s="3" t="s">
        <v>92</v>
      </c>
      <c r="B50" s="3" t="s">
        <v>285</v>
      </c>
      <c r="C50" s="3" t="s">
        <v>63</v>
      </c>
      <c r="D50" s="3" t="s">
        <v>63</v>
      </c>
      <c r="E50" s="3" t="s">
        <v>63</v>
      </c>
      <c r="F50" s="3" t="s">
        <v>63</v>
      </c>
      <c r="G50" s="3" t="s">
        <v>63</v>
      </c>
      <c r="H50" s="3" t="s">
        <v>63</v>
      </c>
      <c r="I50" s="3">
        <v>9.5487900000000003</v>
      </c>
      <c r="J50" s="3">
        <v>12.59259</v>
      </c>
      <c r="K50" s="3" t="s">
        <v>63</v>
      </c>
      <c r="L50" s="3">
        <v>12.21865</v>
      </c>
      <c r="M50" s="3" t="s">
        <v>63</v>
      </c>
      <c r="N50" s="3"/>
      <c r="O50" s="3"/>
    </row>
    <row r="51" spans="1:15" x14ac:dyDescent="0.25">
      <c r="A51" s="3" t="s">
        <v>92</v>
      </c>
      <c r="B51" s="3" t="s">
        <v>255</v>
      </c>
      <c r="C51" s="3">
        <v>3.7979799999999999</v>
      </c>
      <c r="D51" s="3" t="s">
        <v>63</v>
      </c>
      <c r="E51" s="3" t="s">
        <v>63</v>
      </c>
      <c r="F51" s="3">
        <v>4.9858799999999999</v>
      </c>
      <c r="G51" s="3">
        <v>7.5730399999999998</v>
      </c>
      <c r="H51" s="3">
        <v>8.2903599999999997</v>
      </c>
      <c r="I51" s="3">
        <v>7.7162899999999999</v>
      </c>
      <c r="J51" s="3">
        <v>6.5739799999999997</v>
      </c>
      <c r="K51" s="3">
        <v>4.9935400000000003</v>
      </c>
      <c r="L51" s="3" t="s">
        <v>63</v>
      </c>
      <c r="M51" s="3" t="s">
        <v>63</v>
      </c>
      <c r="N51" s="3"/>
      <c r="O51" s="3"/>
    </row>
    <row r="52" spans="1:15" x14ac:dyDescent="0.25">
      <c r="A52" s="3" t="s">
        <v>92</v>
      </c>
      <c r="B52" s="3" t="s">
        <v>108</v>
      </c>
      <c r="C52" s="3">
        <v>0</v>
      </c>
      <c r="D52" s="3">
        <v>0</v>
      </c>
      <c r="E52" s="3">
        <v>0</v>
      </c>
      <c r="F52" s="3">
        <v>0</v>
      </c>
      <c r="G52" s="3">
        <v>0</v>
      </c>
      <c r="H52" s="3">
        <v>0</v>
      </c>
      <c r="I52" s="3">
        <v>0</v>
      </c>
      <c r="J52" s="3">
        <v>0</v>
      </c>
      <c r="K52" s="3">
        <v>0</v>
      </c>
      <c r="L52" s="3">
        <v>0</v>
      </c>
      <c r="M52" s="3">
        <v>0</v>
      </c>
      <c r="N52" s="3"/>
      <c r="O52" s="3"/>
    </row>
    <row r="53" spans="1:15" x14ac:dyDescent="0.25">
      <c r="A53" s="3" t="s">
        <v>92</v>
      </c>
      <c r="B53" s="3" t="s">
        <v>109</v>
      </c>
      <c r="C53" s="3">
        <v>9.8364499999999992</v>
      </c>
      <c r="D53" s="3">
        <v>11.761049999999999</v>
      </c>
      <c r="E53" s="3">
        <v>11.62992</v>
      </c>
      <c r="F53" s="3">
        <v>10.57943</v>
      </c>
      <c r="G53" s="3">
        <v>10.87851</v>
      </c>
      <c r="H53" s="3">
        <v>12.30045</v>
      </c>
      <c r="I53" s="3">
        <v>12.24803</v>
      </c>
      <c r="J53" s="3">
        <v>12.19575</v>
      </c>
      <c r="K53" s="3">
        <v>12.08475</v>
      </c>
      <c r="L53" s="3" t="s">
        <v>63</v>
      </c>
      <c r="M53" s="3" t="s">
        <v>63</v>
      </c>
      <c r="N53" s="3"/>
      <c r="O53" s="3"/>
    </row>
    <row r="54" spans="1:15" x14ac:dyDescent="0.25">
      <c r="A54" s="3" t="s">
        <v>92</v>
      </c>
      <c r="B54" s="3" t="s">
        <v>110</v>
      </c>
      <c r="C54" s="3">
        <v>17.191569999999999</v>
      </c>
      <c r="D54" s="3">
        <v>19.326609999999999</v>
      </c>
      <c r="E54" s="3">
        <v>19.340319999999998</v>
      </c>
      <c r="F54" s="3">
        <v>18.569800000000001</v>
      </c>
      <c r="G54" s="3">
        <v>18.349160000000001</v>
      </c>
      <c r="H54" s="3">
        <v>16.809349999999998</v>
      </c>
      <c r="I54" s="3">
        <v>16.082650000000001</v>
      </c>
      <c r="J54" s="3">
        <v>13.549020000000001</v>
      </c>
      <c r="K54" s="3">
        <v>12.978569999999999</v>
      </c>
      <c r="L54" s="3" t="s">
        <v>63</v>
      </c>
      <c r="M54" s="3" t="s">
        <v>63</v>
      </c>
      <c r="N54" s="3"/>
      <c r="O54" s="3"/>
    </row>
    <row r="55" spans="1:15" x14ac:dyDescent="0.25">
      <c r="A55" s="3" t="s">
        <v>92</v>
      </c>
      <c r="B55" s="3" t="s">
        <v>111</v>
      </c>
      <c r="C55" s="3">
        <v>2.5579800000000001</v>
      </c>
      <c r="D55" s="3">
        <v>1.11083</v>
      </c>
      <c r="E55" s="3">
        <v>1.23404</v>
      </c>
      <c r="F55" s="3" t="s">
        <v>63</v>
      </c>
      <c r="G55" s="3">
        <v>1.11564</v>
      </c>
      <c r="H55" s="3">
        <v>0.88580999999999999</v>
      </c>
      <c r="I55" s="3">
        <v>0.49401</v>
      </c>
      <c r="J55" s="3">
        <v>0.63273000000000001</v>
      </c>
      <c r="K55" s="3">
        <v>1.36215</v>
      </c>
      <c r="L55" s="3" t="s">
        <v>63</v>
      </c>
      <c r="M55" s="3" t="s">
        <v>63</v>
      </c>
      <c r="N55" s="3"/>
      <c r="O55" s="3"/>
    </row>
    <row r="56" spans="1:15" x14ac:dyDescent="0.25">
      <c r="A56" s="3" t="s">
        <v>92</v>
      </c>
      <c r="B56" s="3" t="s">
        <v>112</v>
      </c>
      <c r="C56" s="3">
        <v>5.4178300000000004</v>
      </c>
      <c r="D56" s="3">
        <v>9.41479</v>
      </c>
      <c r="E56" s="3">
        <v>10.26116</v>
      </c>
      <c r="F56" s="3">
        <v>7.29772</v>
      </c>
      <c r="G56" s="3">
        <v>6.8422799999999997</v>
      </c>
      <c r="H56" s="3">
        <v>5.7811199999999996</v>
      </c>
      <c r="I56" s="3">
        <v>5.81243</v>
      </c>
      <c r="J56" s="3">
        <v>5.2508600000000003</v>
      </c>
      <c r="K56" s="3">
        <v>5.4409799999999997</v>
      </c>
      <c r="L56" s="3" t="s">
        <v>63</v>
      </c>
      <c r="M56" s="3" t="s">
        <v>63</v>
      </c>
      <c r="N56" s="3"/>
      <c r="O56" s="3"/>
    </row>
    <row r="57" spans="1:15" x14ac:dyDescent="0.25">
      <c r="A57" s="3" t="s">
        <v>92</v>
      </c>
      <c r="B57" s="3" t="s">
        <v>113</v>
      </c>
      <c r="C57" s="3">
        <v>8.6533700000000007</v>
      </c>
      <c r="D57" s="3">
        <v>7.8267100000000003</v>
      </c>
      <c r="E57" s="3">
        <v>7.9813599999999996</v>
      </c>
      <c r="F57" s="3">
        <v>3.5226000000000002</v>
      </c>
      <c r="G57" s="3">
        <v>4.5996499999999996</v>
      </c>
      <c r="H57" s="3">
        <v>4.99315</v>
      </c>
      <c r="I57" s="3">
        <v>4.0733899999999998</v>
      </c>
      <c r="J57" s="3">
        <v>4.31609</v>
      </c>
      <c r="K57" s="3">
        <v>4.3018700000000001</v>
      </c>
      <c r="L57" s="3" t="s">
        <v>63</v>
      </c>
      <c r="M57" s="3" t="s">
        <v>63</v>
      </c>
      <c r="N57" s="3"/>
      <c r="O57" s="3"/>
    </row>
    <row r="58" spans="1:15" x14ac:dyDescent="0.25">
      <c r="A58" s="3" t="s">
        <v>92</v>
      </c>
      <c r="B58" s="3" t="s">
        <v>256</v>
      </c>
      <c r="C58" s="3">
        <v>9.4667899999999996</v>
      </c>
      <c r="D58" s="3">
        <v>11.864380000000001</v>
      </c>
      <c r="E58" s="3">
        <v>8.6757399999999993</v>
      </c>
      <c r="F58" s="3" t="s">
        <v>63</v>
      </c>
      <c r="G58" s="3">
        <v>12.105259999999999</v>
      </c>
      <c r="H58" s="3">
        <v>13.37829</v>
      </c>
      <c r="I58" s="3">
        <v>13.299060000000001</v>
      </c>
      <c r="J58" s="3">
        <v>12.72142</v>
      </c>
      <c r="K58" s="3">
        <v>15.71195</v>
      </c>
      <c r="L58" s="3" t="s">
        <v>63</v>
      </c>
      <c r="M58" s="3" t="s">
        <v>63</v>
      </c>
      <c r="N58" s="3"/>
      <c r="O58" s="3"/>
    </row>
    <row r="59" spans="1:15" x14ac:dyDescent="0.25">
      <c r="A59" s="3" t="s">
        <v>92</v>
      </c>
      <c r="B59" s="3" t="s">
        <v>114</v>
      </c>
      <c r="C59" s="3">
        <v>1.82779</v>
      </c>
      <c r="D59" s="3">
        <v>2.0408400000000002</v>
      </c>
      <c r="E59" s="3">
        <v>3.60554</v>
      </c>
      <c r="F59" s="3">
        <v>3.66744</v>
      </c>
      <c r="G59" s="3">
        <v>3.5659100000000001</v>
      </c>
      <c r="H59" s="3">
        <v>3.5051100000000002</v>
      </c>
      <c r="I59" s="3">
        <v>3.8047399999999998</v>
      </c>
      <c r="J59" s="3">
        <v>3.16283</v>
      </c>
      <c r="K59" s="3">
        <v>2.9810300000000001</v>
      </c>
      <c r="L59" s="3" t="s">
        <v>63</v>
      </c>
      <c r="M59" s="3" t="s">
        <v>63</v>
      </c>
      <c r="N59" s="3"/>
      <c r="O59" s="3"/>
    </row>
    <row r="60" spans="1:15" x14ac:dyDescent="0.25">
      <c r="A60" s="3" t="s">
        <v>92</v>
      </c>
      <c r="B60" s="3" t="s">
        <v>115</v>
      </c>
      <c r="C60" s="3">
        <v>15.700530000000001</v>
      </c>
      <c r="D60" s="3">
        <v>16.446439999999999</v>
      </c>
      <c r="E60" s="3">
        <v>16.742239999999999</v>
      </c>
      <c r="F60" s="3">
        <v>16.546230000000001</v>
      </c>
      <c r="G60" s="3">
        <v>18.036069999999999</v>
      </c>
      <c r="H60" s="3">
        <v>18.64818</v>
      </c>
      <c r="I60" s="3">
        <v>17.815989999999999</v>
      </c>
      <c r="J60" s="3">
        <v>18.86627</v>
      </c>
      <c r="K60" s="3">
        <v>19.397130000000001</v>
      </c>
      <c r="L60" s="3" t="s">
        <v>63</v>
      </c>
      <c r="M60" s="3" t="s">
        <v>63</v>
      </c>
      <c r="N60" s="3"/>
      <c r="O60" s="3"/>
    </row>
    <row r="61" spans="1:15" x14ac:dyDescent="0.25">
      <c r="A61" s="3" t="s">
        <v>92</v>
      </c>
      <c r="B61" s="3" t="s">
        <v>116</v>
      </c>
      <c r="C61" s="3" t="s">
        <v>63</v>
      </c>
      <c r="D61" s="3" t="s">
        <v>63</v>
      </c>
      <c r="E61" s="3">
        <v>13.62072</v>
      </c>
      <c r="F61" s="3">
        <v>14.44422</v>
      </c>
      <c r="G61" s="3">
        <v>13.754189999999999</v>
      </c>
      <c r="H61" s="3">
        <v>12.66752</v>
      </c>
      <c r="I61" s="3">
        <v>13.18112</v>
      </c>
      <c r="J61" s="3">
        <v>13.25301</v>
      </c>
      <c r="K61" s="3">
        <v>9.8043899999999997</v>
      </c>
      <c r="L61" s="3" t="s">
        <v>63</v>
      </c>
      <c r="M61" s="3" t="s">
        <v>63</v>
      </c>
      <c r="N61" s="3"/>
      <c r="O61" s="3"/>
    </row>
    <row r="62" spans="1:15" x14ac:dyDescent="0.25">
      <c r="A62" s="3" t="s">
        <v>92</v>
      </c>
      <c r="B62" s="3" t="s">
        <v>257</v>
      </c>
      <c r="C62" s="3" t="s">
        <v>63</v>
      </c>
      <c r="D62" s="3" t="s">
        <v>63</v>
      </c>
      <c r="E62" s="3" t="s">
        <v>63</v>
      </c>
      <c r="F62" s="3" t="s">
        <v>63</v>
      </c>
      <c r="G62" s="3" t="s">
        <v>63</v>
      </c>
      <c r="H62" s="3" t="s">
        <v>63</v>
      </c>
      <c r="I62" s="3">
        <v>15.021710000000001</v>
      </c>
      <c r="J62" s="3">
        <v>14.110519999999999</v>
      </c>
      <c r="K62" s="3">
        <v>12.301909999999999</v>
      </c>
      <c r="L62" s="3">
        <v>10.988770000000001</v>
      </c>
      <c r="M62" s="3" t="s">
        <v>63</v>
      </c>
      <c r="N62" s="3"/>
      <c r="O62" s="3"/>
    </row>
    <row r="63" spans="1:15" x14ac:dyDescent="0.25">
      <c r="A63" s="3" t="s">
        <v>92</v>
      </c>
      <c r="B63" s="3" t="s">
        <v>118</v>
      </c>
      <c r="C63" s="3">
        <v>4.1801599999999999</v>
      </c>
      <c r="D63" s="3">
        <v>3.7970799999999998</v>
      </c>
      <c r="E63" s="3">
        <v>4.53538</v>
      </c>
      <c r="F63" s="3" t="s">
        <v>63</v>
      </c>
      <c r="G63" s="3" t="s">
        <v>63</v>
      </c>
      <c r="H63" s="3">
        <v>0.81664999999999999</v>
      </c>
      <c r="I63" s="3">
        <v>0.12975999999999999</v>
      </c>
      <c r="J63" s="3">
        <v>6.4439999999999997E-2</v>
      </c>
      <c r="K63" s="3">
        <v>0.31696000000000002</v>
      </c>
      <c r="L63" s="3" t="s">
        <v>63</v>
      </c>
      <c r="M63" s="3" t="s">
        <v>63</v>
      </c>
      <c r="N63" s="3"/>
      <c r="O63" s="3"/>
    </row>
    <row r="64" spans="1:15" x14ac:dyDescent="0.25">
      <c r="A64" s="3" t="s">
        <v>92</v>
      </c>
      <c r="B64" s="3" t="s">
        <v>119</v>
      </c>
      <c r="C64" s="3">
        <v>8.6713299999999993</v>
      </c>
      <c r="D64" s="3">
        <v>9.8206699999999998</v>
      </c>
      <c r="E64" s="3">
        <v>9.9005899999999993</v>
      </c>
      <c r="F64" s="3">
        <v>8.6106700000000007</v>
      </c>
      <c r="G64" s="3">
        <v>8.3327500000000008</v>
      </c>
      <c r="H64" s="3">
        <v>8.4171700000000005</v>
      </c>
      <c r="I64" s="3">
        <v>7.7719199999999997</v>
      </c>
      <c r="J64" s="3">
        <v>7.5895700000000001</v>
      </c>
      <c r="K64" s="3">
        <v>7.59415</v>
      </c>
      <c r="L64" s="3" t="s">
        <v>63</v>
      </c>
      <c r="M64" s="3" t="s">
        <v>63</v>
      </c>
      <c r="N64" s="3"/>
      <c r="O64" s="3"/>
    </row>
    <row r="65" spans="1:15" x14ac:dyDescent="0.25">
      <c r="A65" s="3" t="s">
        <v>92</v>
      </c>
      <c r="B65" s="3" t="s">
        <v>120</v>
      </c>
      <c r="C65" s="3">
        <v>10.662509999999999</v>
      </c>
      <c r="D65" s="3">
        <v>11.491020000000001</v>
      </c>
      <c r="E65" s="3">
        <v>12.06001</v>
      </c>
      <c r="F65" s="3">
        <v>9.4971599999999992</v>
      </c>
      <c r="G65" s="3">
        <v>9.25197</v>
      </c>
      <c r="H65" s="3">
        <v>7.0272500000000004</v>
      </c>
      <c r="I65" s="3">
        <v>6.2942900000000002</v>
      </c>
      <c r="J65" s="3">
        <v>5.1424300000000001</v>
      </c>
      <c r="K65" s="3">
        <v>3.60249</v>
      </c>
      <c r="L65" s="3" t="s">
        <v>63</v>
      </c>
      <c r="M65" s="3" t="s">
        <v>63</v>
      </c>
      <c r="N65" s="3"/>
      <c r="O65" s="3"/>
    </row>
    <row r="66" spans="1:15" x14ac:dyDescent="0.25">
      <c r="A66" s="3" t="s">
        <v>92</v>
      </c>
      <c r="B66" s="3" t="s">
        <v>121</v>
      </c>
      <c r="C66" s="3" t="s">
        <v>63</v>
      </c>
      <c r="D66" s="3" t="s">
        <v>63</v>
      </c>
      <c r="E66" s="3" t="s">
        <v>63</v>
      </c>
      <c r="F66" s="3">
        <v>2.9130699999999998</v>
      </c>
      <c r="G66" s="3">
        <v>1.2745599999999999</v>
      </c>
      <c r="H66" s="3">
        <v>1.3278700000000001</v>
      </c>
      <c r="I66" s="3">
        <v>1.5495000000000001</v>
      </c>
      <c r="J66" s="3">
        <v>1.2728600000000001</v>
      </c>
      <c r="K66" s="3">
        <v>0.79064999999999996</v>
      </c>
      <c r="L66" s="3" t="s">
        <v>63</v>
      </c>
      <c r="M66" s="3" t="s">
        <v>63</v>
      </c>
      <c r="N66" s="3"/>
      <c r="O66" s="3"/>
    </row>
    <row r="67" spans="1:15" x14ac:dyDescent="0.25">
      <c r="A67" s="3" t="s">
        <v>92</v>
      </c>
      <c r="B67" s="3" t="s">
        <v>122</v>
      </c>
      <c r="C67" s="3">
        <v>33.57508</v>
      </c>
      <c r="D67" s="3">
        <v>34.497860000000003</v>
      </c>
      <c r="E67" s="3">
        <v>34.332740000000001</v>
      </c>
      <c r="F67" s="3">
        <v>35.010289999999998</v>
      </c>
      <c r="G67" s="3">
        <v>37.761719999999997</v>
      </c>
      <c r="H67" s="3">
        <v>39.292099999999998</v>
      </c>
      <c r="I67" s="3">
        <v>39.82423</v>
      </c>
      <c r="J67" s="3">
        <v>35.122459999999997</v>
      </c>
      <c r="K67" s="3">
        <v>35.48104</v>
      </c>
      <c r="L67" s="3">
        <v>35.321559999999998</v>
      </c>
      <c r="M67" s="3" t="s">
        <v>63</v>
      </c>
      <c r="N67" s="3"/>
      <c r="O67" s="3"/>
    </row>
    <row r="68" spans="1:15" x14ac:dyDescent="0.25">
      <c r="A68" s="3" t="s">
        <v>92</v>
      </c>
      <c r="B68" s="3" t="s">
        <v>123</v>
      </c>
      <c r="C68" s="3" t="s">
        <v>63</v>
      </c>
      <c r="D68" s="3" t="s">
        <v>63</v>
      </c>
      <c r="E68" s="3" t="s">
        <v>63</v>
      </c>
      <c r="F68" s="3" t="s">
        <v>63</v>
      </c>
      <c r="G68" s="3">
        <v>18.872800000000002</v>
      </c>
      <c r="H68" s="3">
        <v>19.824390000000001</v>
      </c>
      <c r="I68" s="3">
        <v>21.212720000000001</v>
      </c>
      <c r="J68" s="3">
        <v>20.666060000000002</v>
      </c>
      <c r="K68" s="3">
        <v>19.85811</v>
      </c>
      <c r="L68" s="3" t="s">
        <v>63</v>
      </c>
      <c r="M68" s="3" t="s">
        <v>63</v>
      </c>
      <c r="N68" s="3"/>
      <c r="O68" s="3"/>
    </row>
    <row r="69" spans="1:15" x14ac:dyDescent="0.25">
      <c r="A69" s="3" t="s">
        <v>92</v>
      </c>
      <c r="B69" s="3" t="s">
        <v>124</v>
      </c>
      <c r="C69" s="3" t="s">
        <v>63</v>
      </c>
      <c r="D69" s="3" t="s">
        <v>63</v>
      </c>
      <c r="E69" s="3" t="s">
        <v>63</v>
      </c>
      <c r="F69" s="3">
        <v>12.1699</v>
      </c>
      <c r="G69" s="3">
        <v>11.359299999999999</v>
      </c>
      <c r="H69" s="3" t="s">
        <v>63</v>
      </c>
      <c r="I69" s="3" t="s">
        <v>63</v>
      </c>
      <c r="J69" s="3">
        <v>4.1737399999999996</v>
      </c>
      <c r="K69" s="3">
        <v>3.18282</v>
      </c>
      <c r="L69" s="3" t="s">
        <v>63</v>
      </c>
      <c r="M69" s="3" t="s">
        <v>63</v>
      </c>
      <c r="N69" s="3"/>
      <c r="O69" s="3"/>
    </row>
    <row r="70" spans="1:15" x14ac:dyDescent="0.25">
      <c r="A70" s="3" t="s">
        <v>92</v>
      </c>
      <c r="B70" s="3" t="s">
        <v>125</v>
      </c>
      <c r="C70" s="3" t="s">
        <v>63</v>
      </c>
      <c r="D70" s="3" t="s">
        <v>63</v>
      </c>
      <c r="E70" s="3" t="s">
        <v>63</v>
      </c>
      <c r="F70" s="3" t="s">
        <v>63</v>
      </c>
      <c r="G70" s="3" t="s">
        <v>63</v>
      </c>
      <c r="H70" s="3" t="s">
        <v>63</v>
      </c>
      <c r="I70" s="3" t="s">
        <v>63</v>
      </c>
      <c r="J70" s="3" t="s">
        <v>63</v>
      </c>
      <c r="K70" s="3">
        <v>54.864330000000002</v>
      </c>
      <c r="L70" s="3">
        <v>53.881279999999997</v>
      </c>
      <c r="M70" s="3" t="s">
        <v>63</v>
      </c>
      <c r="N70" s="3"/>
      <c r="O70" s="3"/>
    </row>
    <row r="71" spans="1:15" x14ac:dyDescent="0.25">
      <c r="A71" s="3" t="s">
        <v>92</v>
      </c>
      <c r="B71" s="3" t="s">
        <v>126</v>
      </c>
      <c r="C71" s="3">
        <v>14.963419999999999</v>
      </c>
      <c r="D71" s="3">
        <v>11.35229</v>
      </c>
      <c r="E71" s="3">
        <v>11.02829</v>
      </c>
      <c r="F71" s="3">
        <v>11.10097</v>
      </c>
      <c r="G71" s="3">
        <v>12.40147</v>
      </c>
      <c r="H71" s="3">
        <v>10.66681</v>
      </c>
      <c r="I71" s="3">
        <v>10.94023</v>
      </c>
      <c r="J71" s="3">
        <v>11.127520000000001</v>
      </c>
      <c r="K71" s="3">
        <v>11.81091</v>
      </c>
      <c r="L71" s="3">
        <v>12.26229</v>
      </c>
      <c r="M71" s="3" t="s">
        <v>63</v>
      </c>
      <c r="N71" s="3"/>
      <c r="O71" s="3"/>
    </row>
    <row r="72" spans="1:15" x14ac:dyDescent="0.25">
      <c r="A72" s="3" t="s">
        <v>92</v>
      </c>
      <c r="B72" s="3" t="s">
        <v>127</v>
      </c>
      <c r="C72" s="3">
        <v>10.81752</v>
      </c>
      <c r="D72" s="3">
        <v>12.67629</v>
      </c>
      <c r="E72" s="3">
        <v>13.4351</v>
      </c>
      <c r="F72" s="3">
        <v>14.04097</v>
      </c>
      <c r="G72" s="3">
        <v>13.018190000000001</v>
      </c>
      <c r="H72" s="3">
        <v>11.17198</v>
      </c>
      <c r="I72" s="3">
        <v>10.049250000000001</v>
      </c>
      <c r="J72" s="3">
        <v>10.42235</v>
      </c>
      <c r="K72" s="3">
        <v>10.85506</v>
      </c>
      <c r="L72" s="3" t="s">
        <v>63</v>
      </c>
      <c r="M72" s="3" t="s">
        <v>63</v>
      </c>
      <c r="N72" s="3"/>
      <c r="O72" s="3"/>
    </row>
    <row r="73" spans="1:15" x14ac:dyDescent="0.25">
      <c r="A73" s="3" t="s">
        <v>92</v>
      </c>
      <c r="B73" s="3" t="s">
        <v>128</v>
      </c>
      <c r="C73" s="3">
        <v>6.4403600000000001</v>
      </c>
      <c r="D73" s="3">
        <v>5.6907899999999998</v>
      </c>
      <c r="E73" s="3">
        <v>4.8074199999999996</v>
      </c>
      <c r="F73" s="3">
        <v>3.7850799999999998</v>
      </c>
      <c r="G73" s="3">
        <v>5.1928099999999997</v>
      </c>
      <c r="H73" s="3">
        <v>3.3024100000000001</v>
      </c>
      <c r="I73" s="3">
        <v>4.10093</v>
      </c>
      <c r="J73" s="3">
        <v>3.8365300000000002</v>
      </c>
      <c r="K73" s="3">
        <v>1.8487100000000001</v>
      </c>
      <c r="L73" s="3" t="s">
        <v>63</v>
      </c>
      <c r="M73" s="3" t="s">
        <v>63</v>
      </c>
      <c r="N73" s="3"/>
      <c r="O73" s="3"/>
    </row>
    <row r="74" spans="1:15" x14ac:dyDescent="0.25">
      <c r="A74" s="3" t="s">
        <v>92</v>
      </c>
      <c r="B74" s="3" t="s">
        <v>129</v>
      </c>
      <c r="C74" s="3">
        <v>10.83164</v>
      </c>
      <c r="D74" s="3">
        <v>11.38144</v>
      </c>
      <c r="E74" s="3">
        <v>11.044790000000001</v>
      </c>
      <c r="F74" s="3">
        <v>9.6493900000000004</v>
      </c>
      <c r="G74" s="3">
        <v>9.8660099999999993</v>
      </c>
      <c r="H74" s="3">
        <v>8.7016899999999993</v>
      </c>
      <c r="I74" s="3">
        <v>6.4373100000000001</v>
      </c>
      <c r="J74" s="3">
        <v>3.8261500000000002</v>
      </c>
      <c r="K74" s="3">
        <v>1.6556999999999999</v>
      </c>
      <c r="L74" s="3" t="s">
        <v>63</v>
      </c>
      <c r="M74" s="3" t="s">
        <v>63</v>
      </c>
      <c r="N74" s="3"/>
      <c r="O74" s="3"/>
    </row>
    <row r="75" spans="1:15" x14ac:dyDescent="0.25">
      <c r="A75" s="3" t="s">
        <v>92</v>
      </c>
      <c r="B75" s="3" t="s">
        <v>130</v>
      </c>
      <c r="C75" s="3">
        <v>4.7789299999999999</v>
      </c>
      <c r="D75" s="3">
        <v>7.47994</v>
      </c>
      <c r="E75" s="3">
        <v>9.5622399999999992</v>
      </c>
      <c r="F75" s="3">
        <v>8.8054799999999993</v>
      </c>
      <c r="G75" s="3">
        <v>6.9409999999999998</v>
      </c>
      <c r="H75" s="3">
        <v>2.1116100000000002</v>
      </c>
      <c r="I75" s="3">
        <v>1.3231200000000001</v>
      </c>
      <c r="J75" s="3" t="s">
        <v>63</v>
      </c>
      <c r="K75" s="3" t="s">
        <v>63</v>
      </c>
      <c r="L75" s="3" t="s">
        <v>63</v>
      </c>
      <c r="M75" s="3" t="s">
        <v>63</v>
      </c>
      <c r="N75" s="3"/>
      <c r="O75" s="3"/>
    </row>
    <row r="76" spans="1:15" x14ac:dyDescent="0.25">
      <c r="A76" s="3" t="s">
        <v>92</v>
      </c>
      <c r="B76" s="3" t="s">
        <v>131</v>
      </c>
      <c r="C76" s="3" t="s">
        <v>63</v>
      </c>
      <c r="D76" s="3" t="s">
        <v>63</v>
      </c>
      <c r="E76" s="3" t="s">
        <v>63</v>
      </c>
      <c r="F76" s="3">
        <v>20.251249999999999</v>
      </c>
      <c r="G76" s="3">
        <v>19.71959</v>
      </c>
      <c r="H76" s="3">
        <v>18.33596</v>
      </c>
      <c r="I76" s="3">
        <v>17.571459999999998</v>
      </c>
      <c r="J76" s="3">
        <v>17.186019999999999</v>
      </c>
      <c r="K76" s="3">
        <v>18.05068</v>
      </c>
      <c r="L76" s="3" t="s">
        <v>63</v>
      </c>
      <c r="M76" s="3" t="s">
        <v>63</v>
      </c>
      <c r="N76" s="3"/>
      <c r="O76" s="3"/>
    </row>
    <row r="77" spans="1:15" x14ac:dyDescent="0.25">
      <c r="A77" s="3" t="s">
        <v>92</v>
      </c>
      <c r="B77" s="3" t="s">
        <v>132</v>
      </c>
      <c r="C77" s="3">
        <v>5.6340599999999998</v>
      </c>
      <c r="D77" s="3">
        <v>6.5255799999999997</v>
      </c>
      <c r="E77" s="3">
        <v>4.48332</v>
      </c>
      <c r="F77" s="3">
        <v>4.4489999999999998</v>
      </c>
      <c r="G77" s="3">
        <v>5.8830799999999996</v>
      </c>
      <c r="H77" s="3" t="s">
        <v>63</v>
      </c>
      <c r="I77" s="3" t="s">
        <v>63</v>
      </c>
      <c r="J77" s="3" t="s">
        <v>63</v>
      </c>
      <c r="K77" s="3" t="s">
        <v>63</v>
      </c>
      <c r="L77" s="3" t="s">
        <v>63</v>
      </c>
      <c r="M77" s="3" t="s">
        <v>63</v>
      </c>
      <c r="N77" s="3"/>
      <c r="O77" s="3"/>
    </row>
    <row r="78" spans="1:15" ht="30" x14ac:dyDescent="0.25">
      <c r="A78" s="3" t="s">
        <v>92</v>
      </c>
      <c r="B78" s="3" t="s">
        <v>133</v>
      </c>
      <c r="C78" s="3">
        <v>6.5428499999999996</v>
      </c>
      <c r="D78" s="3">
        <v>8.7232099999999999</v>
      </c>
      <c r="E78" s="3">
        <v>9.2209500000000002</v>
      </c>
      <c r="F78" s="3">
        <v>5.8179699999999999</v>
      </c>
      <c r="G78" s="3">
        <v>0.69118000000000002</v>
      </c>
      <c r="H78" s="3">
        <v>0.62694000000000005</v>
      </c>
      <c r="I78" s="3" t="s">
        <v>63</v>
      </c>
      <c r="J78" s="3">
        <v>3.6898599999999999</v>
      </c>
      <c r="K78" s="3">
        <v>4.4070499999999999</v>
      </c>
      <c r="L78" s="3" t="s">
        <v>63</v>
      </c>
      <c r="M78" s="3" t="s">
        <v>63</v>
      </c>
      <c r="N78" s="3"/>
      <c r="O78" s="3"/>
    </row>
    <row r="79" spans="1:15" x14ac:dyDescent="0.25">
      <c r="A79" s="3" t="s">
        <v>92</v>
      </c>
      <c r="B79" s="3" t="s">
        <v>235</v>
      </c>
      <c r="C79" s="3">
        <v>9.16568</v>
      </c>
      <c r="D79" s="3">
        <v>7.8893000000000004</v>
      </c>
      <c r="E79" s="3">
        <v>8.0207700000000006</v>
      </c>
      <c r="F79" s="3">
        <v>7.9172799999999999</v>
      </c>
      <c r="G79" s="3">
        <v>6.7990700000000004</v>
      </c>
      <c r="H79" s="3">
        <v>6.07613</v>
      </c>
      <c r="I79" s="3">
        <v>4.7286099999999998</v>
      </c>
      <c r="J79" s="3">
        <v>4.7881400000000003</v>
      </c>
      <c r="K79" s="3">
        <v>3.5971700000000002</v>
      </c>
      <c r="L79" s="3" t="s">
        <v>63</v>
      </c>
      <c r="M79" s="3" t="s">
        <v>63</v>
      </c>
      <c r="N79" s="3"/>
      <c r="O79" s="3"/>
    </row>
    <row r="80" spans="1:15" x14ac:dyDescent="0.25">
      <c r="A80" s="3" t="s">
        <v>134</v>
      </c>
      <c r="B80" s="3" t="s">
        <v>286</v>
      </c>
      <c r="C80" s="3">
        <v>2.33588</v>
      </c>
      <c r="D80" s="3" t="s">
        <v>63</v>
      </c>
      <c r="E80" s="3" t="s">
        <v>63</v>
      </c>
      <c r="F80" s="3" t="s">
        <v>63</v>
      </c>
      <c r="G80" s="3" t="s">
        <v>63</v>
      </c>
      <c r="H80" s="3" t="s">
        <v>63</v>
      </c>
      <c r="I80" s="3" t="s">
        <v>63</v>
      </c>
      <c r="J80" s="3" t="s">
        <v>63</v>
      </c>
      <c r="K80" s="3" t="s">
        <v>63</v>
      </c>
      <c r="L80" s="3">
        <v>4.3305600000000002</v>
      </c>
      <c r="M80" s="3" t="s">
        <v>63</v>
      </c>
      <c r="N80" s="3"/>
      <c r="O80" s="3"/>
    </row>
    <row r="81" spans="1:15" x14ac:dyDescent="0.25">
      <c r="A81" s="3" t="s">
        <v>134</v>
      </c>
      <c r="B81" s="3" t="s">
        <v>287</v>
      </c>
      <c r="C81" s="3" t="s">
        <v>63</v>
      </c>
      <c r="D81" s="3" t="s">
        <v>63</v>
      </c>
      <c r="E81" s="3" t="s">
        <v>63</v>
      </c>
      <c r="F81" s="3" t="s">
        <v>63</v>
      </c>
      <c r="G81" s="3">
        <v>12.52022</v>
      </c>
      <c r="H81" s="3">
        <v>20.664929999999998</v>
      </c>
      <c r="I81" s="3" t="s">
        <v>63</v>
      </c>
      <c r="J81" s="3">
        <v>9.1802200000000003</v>
      </c>
      <c r="K81" s="3">
        <v>12.79391</v>
      </c>
      <c r="L81" s="3" t="s">
        <v>63</v>
      </c>
      <c r="M81" s="3" t="s">
        <v>63</v>
      </c>
      <c r="N81" s="3"/>
      <c r="O81" s="3"/>
    </row>
    <row r="82" spans="1:15" x14ac:dyDescent="0.25">
      <c r="A82" s="3" t="s">
        <v>134</v>
      </c>
      <c r="B82" s="3" t="s">
        <v>135</v>
      </c>
      <c r="C82" s="3">
        <v>16.77861</v>
      </c>
      <c r="D82" s="3">
        <v>14.80552</v>
      </c>
      <c r="E82" s="3">
        <v>13.20622</v>
      </c>
      <c r="F82" s="3">
        <v>12.831799999999999</v>
      </c>
      <c r="G82" s="3">
        <v>12.81232</v>
      </c>
      <c r="H82" s="3">
        <v>11.03125</v>
      </c>
      <c r="I82" s="3">
        <v>9.4125099999999993</v>
      </c>
      <c r="J82" s="3">
        <v>10.399900000000001</v>
      </c>
      <c r="K82" s="3" t="s">
        <v>63</v>
      </c>
      <c r="L82" s="3" t="s">
        <v>63</v>
      </c>
      <c r="M82" s="3" t="s">
        <v>63</v>
      </c>
      <c r="N82" s="3"/>
      <c r="O82" s="3"/>
    </row>
    <row r="83" spans="1:15" x14ac:dyDescent="0.25">
      <c r="A83" s="3" t="s">
        <v>134</v>
      </c>
      <c r="B83" s="3" t="s">
        <v>288</v>
      </c>
      <c r="C83" s="3">
        <v>8.8313299999999995</v>
      </c>
      <c r="D83" s="3">
        <v>15.667730000000001</v>
      </c>
      <c r="E83" s="3">
        <v>13.51629</v>
      </c>
      <c r="F83" s="3">
        <v>26.554970000000001</v>
      </c>
      <c r="G83" s="3">
        <v>22.000309999999999</v>
      </c>
      <c r="H83" s="3">
        <v>35.868279999999999</v>
      </c>
      <c r="I83" s="3">
        <v>24.870470000000001</v>
      </c>
      <c r="J83" s="3">
        <v>21.46557</v>
      </c>
      <c r="K83" s="3">
        <v>32.513379999999998</v>
      </c>
      <c r="L83" s="3" t="s">
        <v>63</v>
      </c>
      <c r="M83" s="3" t="s">
        <v>63</v>
      </c>
      <c r="N83" s="3"/>
      <c r="O83" s="3"/>
    </row>
    <row r="84" spans="1:15" x14ac:dyDescent="0.25">
      <c r="A84" s="3" t="s">
        <v>134</v>
      </c>
      <c r="B84" s="3" t="s">
        <v>137</v>
      </c>
      <c r="C84" s="3">
        <v>8.6635600000000004</v>
      </c>
      <c r="D84" s="3">
        <v>2.9311699999999998</v>
      </c>
      <c r="E84" s="3" t="s">
        <v>63</v>
      </c>
      <c r="F84" s="3" t="s">
        <v>63</v>
      </c>
      <c r="G84" s="3" t="s">
        <v>63</v>
      </c>
      <c r="H84" s="3" t="s">
        <v>63</v>
      </c>
      <c r="I84" s="3">
        <v>3.9455499999999999</v>
      </c>
      <c r="J84" s="3">
        <v>3.96211</v>
      </c>
      <c r="K84" s="3">
        <v>5.5996899999999998</v>
      </c>
      <c r="L84" s="3">
        <v>5.1403100000000004</v>
      </c>
      <c r="M84" s="3" t="s">
        <v>63</v>
      </c>
      <c r="N84" s="3"/>
      <c r="O84" s="3"/>
    </row>
    <row r="85" spans="1:15" x14ac:dyDescent="0.25">
      <c r="A85" s="3" t="s">
        <v>134</v>
      </c>
      <c r="B85" s="3" t="s">
        <v>138</v>
      </c>
      <c r="C85" s="3">
        <v>45.096910000000001</v>
      </c>
      <c r="D85" s="3">
        <v>40.701749999999997</v>
      </c>
      <c r="E85" s="3">
        <v>41.144300000000001</v>
      </c>
      <c r="F85" s="3">
        <v>41.54515</v>
      </c>
      <c r="G85" s="3">
        <v>41.924039999999998</v>
      </c>
      <c r="H85" s="3">
        <v>38.342939999999999</v>
      </c>
      <c r="I85" s="3">
        <v>27.67062</v>
      </c>
      <c r="J85" s="3">
        <v>35.987560000000002</v>
      </c>
      <c r="K85" s="3">
        <v>35.868400000000001</v>
      </c>
      <c r="L85" s="3">
        <v>36.214559999999999</v>
      </c>
      <c r="M85" s="3" t="s">
        <v>63</v>
      </c>
      <c r="N85" s="3"/>
      <c r="O85" s="3"/>
    </row>
    <row r="86" spans="1:15" x14ac:dyDescent="0.25">
      <c r="A86" s="3" t="s">
        <v>134</v>
      </c>
      <c r="B86" s="3" t="s">
        <v>274</v>
      </c>
      <c r="C86" s="3">
        <v>24.47297</v>
      </c>
      <c r="D86" s="3">
        <v>25.275549999999999</v>
      </c>
      <c r="E86" s="3">
        <v>21.587109999999999</v>
      </c>
      <c r="F86" s="3">
        <v>19.95965</v>
      </c>
      <c r="G86" s="3">
        <v>18.471329999999998</v>
      </c>
      <c r="H86" s="3">
        <v>17.495550000000001</v>
      </c>
      <c r="I86" s="3">
        <v>17.334810000000001</v>
      </c>
      <c r="J86" s="3">
        <v>19.215150000000001</v>
      </c>
      <c r="K86" s="3">
        <v>21.205909999999999</v>
      </c>
      <c r="L86" s="3" t="s">
        <v>63</v>
      </c>
      <c r="M86" s="3" t="s">
        <v>63</v>
      </c>
      <c r="N86" s="3"/>
      <c r="O86" s="3"/>
    </row>
    <row r="87" spans="1:15" x14ac:dyDescent="0.25">
      <c r="A87" s="3" t="s">
        <v>134</v>
      </c>
      <c r="B87" s="3" t="s">
        <v>139</v>
      </c>
      <c r="C87" s="3" t="s">
        <v>63</v>
      </c>
      <c r="D87" s="3">
        <v>15.109439999999999</v>
      </c>
      <c r="E87" s="3" t="s">
        <v>63</v>
      </c>
      <c r="F87" s="3" t="s">
        <v>63</v>
      </c>
      <c r="G87" s="3" t="s">
        <v>63</v>
      </c>
      <c r="H87" s="3" t="s">
        <v>63</v>
      </c>
      <c r="I87" s="3" t="s">
        <v>63</v>
      </c>
      <c r="J87" s="3" t="s">
        <v>63</v>
      </c>
      <c r="K87" s="3" t="s">
        <v>63</v>
      </c>
      <c r="L87" s="3" t="s">
        <v>63</v>
      </c>
      <c r="M87" s="3" t="s">
        <v>63</v>
      </c>
      <c r="N87" s="3"/>
      <c r="O87" s="3"/>
    </row>
    <row r="88" spans="1:15" x14ac:dyDescent="0.25">
      <c r="A88" s="3" t="s">
        <v>134</v>
      </c>
      <c r="B88" s="3" t="s">
        <v>289</v>
      </c>
      <c r="C88" s="3" t="s">
        <v>63</v>
      </c>
      <c r="D88" s="3">
        <v>11.956519999999999</v>
      </c>
      <c r="E88" s="3">
        <v>15.762269999999999</v>
      </c>
      <c r="F88" s="3">
        <v>13.0273</v>
      </c>
      <c r="G88" s="3">
        <v>19.591349999999998</v>
      </c>
      <c r="H88" s="3">
        <v>16.784040000000001</v>
      </c>
      <c r="I88" s="3">
        <v>19.815670000000001</v>
      </c>
      <c r="J88" s="3">
        <v>17.627120000000001</v>
      </c>
      <c r="K88" s="3">
        <v>39.599559999999997</v>
      </c>
      <c r="L88" s="3" t="s">
        <v>63</v>
      </c>
      <c r="M88" s="3" t="s">
        <v>63</v>
      </c>
      <c r="N88" s="3"/>
      <c r="O88" s="3"/>
    </row>
    <row r="89" spans="1:15" x14ac:dyDescent="0.25">
      <c r="A89" s="3" t="s">
        <v>134</v>
      </c>
      <c r="B89" s="3" t="s">
        <v>290</v>
      </c>
      <c r="C89" s="3" t="s">
        <v>63</v>
      </c>
      <c r="D89" s="3">
        <v>25.829730000000001</v>
      </c>
      <c r="E89" s="3">
        <v>26.108129999999999</v>
      </c>
      <c r="F89" s="3">
        <v>28.211459999999999</v>
      </c>
      <c r="G89" s="3" t="s">
        <v>63</v>
      </c>
      <c r="H89" s="3" t="s">
        <v>63</v>
      </c>
      <c r="I89" s="3" t="s">
        <v>63</v>
      </c>
      <c r="J89" s="3" t="s">
        <v>63</v>
      </c>
      <c r="K89" s="3">
        <v>24.738040000000002</v>
      </c>
      <c r="L89" s="3" t="s">
        <v>63</v>
      </c>
      <c r="M89" s="3" t="s">
        <v>63</v>
      </c>
      <c r="N89" s="3"/>
      <c r="O89" s="3"/>
    </row>
    <row r="90" spans="1:15" x14ac:dyDescent="0.25">
      <c r="A90" s="3" t="s">
        <v>134</v>
      </c>
      <c r="B90" s="3" t="s">
        <v>140</v>
      </c>
      <c r="C90" s="3">
        <v>11.45651</v>
      </c>
      <c r="D90" s="3">
        <v>10.53571</v>
      </c>
      <c r="E90" s="3">
        <v>11.23485</v>
      </c>
      <c r="F90" s="3">
        <v>7.0218100000000003</v>
      </c>
      <c r="G90" s="3">
        <v>6.4743599999999999</v>
      </c>
      <c r="H90" s="3">
        <v>5.5825399999999998</v>
      </c>
      <c r="I90" s="3">
        <v>5.2657400000000001</v>
      </c>
      <c r="J90" s="3">
        <v>5.1516900000000003</v>
      </c>
      <c r="K90" s="3">
        <v>4.6215200000000003</v>
      </c>
      <c r="L90" s="3" t="s">
        <v>63</v>
      </c>
      <c r="M90" s="3" t="s">
        <v>63</v>
      </c>
      <c r="N90" s="3"/>
      <c r="O90" s="3"/>
    </row>
    <row r="91" spans="1:15" x14ac:dyDescent="0.25">
      <c r="A91" s="3" t="s">
        <v>134</v>
      </c>
      <c r="B91" s="3" t="s">
        <v>141</v>
      </c>
      <c r="C91" s="3">
        <v>23.112469999999998</v>
      </c>
      <c r="D91" s="3">
        <v>20.260349999999999</v>
      </c>
      <c r="E91" s="3">
        <v>23.050630000000002</v>
      </c>
      <c r="F91" s="3">
        <v>19.81673</v>
      </c>
      <c r="G91" s="3">
        <v>22.486619999999998</v>
      </c>
      <c r="H91" s="3">
        <v>20.074719999999999</v>
      </c>
      <c r="I91" s="3">
        <v>18.107780000000002</v>
      </c>
      <c r="J91" s="3">
        <v>19.953579999999999</v>
      </c>
      <c r="K91" s="3">
        <v>20.991980000000002</v>
      </c>
      <c r="L91" s="3" t="s">
        <v>63</v>
      </c>
      <c r="M91" s="3" t="s">
        <v>63</v>
      </c>
      <c r="N91" s="3"/>
      <c r="O91" s="3"/>
    </row>
    <row r="92" spans="1:15" x14ac:dyDescent="0.25">
      <c r="A92" s="3" t="s">
        <v>134</v>
      </c>
      <c r="B92" s="3" t="s">
        <v>142</v>
      </c>
      <c r="C92" s="3" t="s">
        <v>63</v>
      </c>
      <c r="D92" s="3">
        <v>19.701160000000002</v>
      </c>
      <c r="E92" s="3">
        <v>20.28933</v>
      </c>
      <c r="F92" s="3">
        <v>19.723669999999998</v>
      </c>
      <c r="G92" s="3">
        <v>17.176459999999999</v>
      </c>
      <c r="H92" s="3">
        <v>14.18525</v>
      </c>
      <c r="I92" s="3">
        <v>11.613709999999999</v>
      </c>
      <c r="J92" s="3">
        <v>15.3218</v>
      </c>
      <c r="K92" s="3">
        <v>9.85107</v>
      </c>
      <c r="L92" s="3">
        <v>6.28878</v>
      </c>
      <c r="M92" s="3" t="s">
        <v>63</v>
      </c>
      <c r="N92" s="3"/>
      <c r="O92" s="3"/>
    </row>
    <row r="93" spans="1:15" x14ac:dyDescent="0.25">
      <c r="A93" s="3" t="s">
        <v>134</v>
      </c>
      <c r="B93" s="3" t="s">
        <v>236</v>
      </c>
      <c r="C93" s="3">
        <v>12.69314</v>
      </c>
      <c r="D93" s="3">
        <v>14.20171</v>
      </c>
      <c r="E93" s="3">
        <v>18.179739999999999</v>
      </c>
      <c r="F93" s="3">
        <v>17.954440000000002</v>
      </c>
      <c r="G93" s="3">
        <v>19.960799999999999</v>
      </c>
      <c r="H93" s="3">
        <v>23.501760000000001</v>
      </c>
      <c r="I93" s="3">
        <v>23.321390000000001</v>
      </c>
      <c r="J93" s="3">
        <v>21.583310000000001</v>
      </c>
      <c r="K93" s="3">
        <v>20.900670000000002</v>
      </c>
      <c r="L93" s="3">
        <v>17.69941</v>
      </c>
      <c r="M93" s="3" t="s">
        <v>63</v>
      </c>
      <c r="N93" s="3"/>
      <c r="O93" s="3"/>
    </row>
    <row r="94" spans="1:15" x14ac:dyDescent="0.25">
      <c r="A94" s="3" t="s">
        <v>134</v>
      </c>
      <c r="B94" s="3" t="s">
        <v>143</v>
      </c>
      <c r="C94" s="3">
        <v>31.62632</v>
      </c>
      <c r="D94" s="3">
        <v>30.323409999999999</v>
      </c>
      <c r="E94" s="3" t="s">
        <v>63</v>
      </c>
      <c r="F94" s="3" t="s">
        <v>63</v>
      </c>
      <c r="G94" s="3" t="s">
        <v>63</v>
      </c>
      <c r="H94" s="3">
        <v>27.20157</v>
      </c>
      <c r="I94" s="3">
        <v>15.965350000000001</v>
      </c>
      <c r="J94" s="3" t="s">
        <v>63</v>
      </c>
      <c r="K94" s="3" t="s">
        <v>63</v>
      </c>
      <c r="L94" s="3">
        <v>18.29026</v>
      </c>
      <c r="M94" s="3" t="s">
        <v>63</v>
      </c>
      <c r="N94" s="3"/>
      <c r="O94" s="3"/>
    </row>
    <row r="95" spans="1:15" x14ac:dyDescent="0.25">
      <c r="A95" s="3" t="s">
        <v>134</v>
      </c>
      <c r="B95" s="3" t="s">
        <v>237</v>
      </c>
      <c r="C95" s="3">
        <v>26.17079</v>
      </c>
      <c r="D95" s="3">
        <v>27.490110000000001</v>
      </c>
      <c r="E95" s="3">
        <v>27.295359999999999</v>
      </c>
      <c r="F95" s="3">
        <v>25.19539</v>
      </c>
      <c r="G95" s="3">
        <v>23.25901</v>
      </c>
      <c r="H95" s="3">
        <v>23.335760000000001</v>
      </c>
      <c r="I95" s="3">
        <v>25.57563</v>
      </c>
      <c r="J95" s="3">
        <v>24.30057</v>
      </c>
      <c r="K95" s="3">
        <v>24.645399999999999</v>
      </c>
      <c r="L95" s="3">
        <v>22.016670000000001</v>
      </c>
      <c r="M95" s="3" t="s">
        <v>63</v>
      </c>
      <c r="N95" s="3"/>
      <c r="O95" s="3"/>
    </row>
    <row r="96" spans="1:15" x14ac:dyDescent="0.25">
      <c r="A96" s="3" t="s">
        <v>134</v>
      </c>
      <c r="B96" s="3" t="s">
        <v>144</v>
      </c>
      <c r="C96" s="3">
        <v>29.919809999999998</v>
      </c>
      <c r="D96" s="3">
        <v>27.677900000000001</v>
      </c>
      <c r="E96" s="3">
        <v>25.249300000000002</v>
      </c>
      <c r="F96" s="3">
        <v>25.33183</v>
      </c>
      <c r="G96" s="3">
        <v>24.11852</v>
      </c>
      <c r="H96" s="3">
        <v>21.47017</v>
      </c>
      <c r="I96" s="3">
        <v>18.52413</v>
      </c>
      <c r="J96" s="3">
        <v>19.01071</v>
      </c>
      <c r="K96" s="3">
        <v>19.705410000000001</v>
      </c>
      <c r="L96" s="3" t="s">
        <v>63</v>
      </c>
      <c r="M96" s="3" t="s">
        <v>63</v>
      </c>
      <c r="N96" s="3"/>
      <c r="O96" s="3"/>
    </row>
    <row r="97" spans="1:15" x14ac:dyDescent="0.25">
      <c r="A97" s="3" t="s">
        <v>134</v>
      </c>
      <c r="B97" s="3" t="s">
        <v>145</v>
      </c>
      <c r="C97" s="3">
        <v>35.031080000000003</v>
      </c>
      <c r="D97" s="3">
        <v>32.890999999999998</v>
      </c>
      <c r="E97" s="3">
        <v>31.404119999999999</v>
      </c>
      <c r="F97" s="3">
        <v>29.315200000000001</v>
      </c>
      <c r="G97" s="3">
        <v>30.875309999999999</v>
      </c>
      <c r="H97" s="3">
        <v>32.415909999999997</v>
      </c>
      <c r="I97" s="3">
        <v>32.201909999999998</v>
      </c>
      <c r="J97" s="3">
        <v>34.858609999999999</v>
      </c>
      <c r="K97" s="3">
        <v>33.851660000000003</v>
      </c>
      <c r="L97" s="3" t="s">
        <v>63</v>
      </c>
      <c r="M97" s="3" t="s">
        <v>63</v>
      </c>
      <c r="N97" s="3"/>
      <c r="O97" s="3"/>
    </row>
    <row r="98" spans="1:15" x14ac:dyDescent="0.25">
      <c r="A98" s="3" t="s">
        <v>134</v>
      </c>
      <c r="B98" s="3" t="s">
        <v>146</v>
      </c>
      <c r="C98" s="3" t="s">
        <v>63</v>
      </c>
      <c r="D98" s="3" t="s">
        <v>63</v>
      </c>
      <c r="E98" s="3" t="s">
        <v>63</v>
      </c>
      <c r="F98" s="3">
        <v>19.485679999999999</v>
      </c>
      <c r="G98" s="3">
        <v>15.152340000000001</v>
      </c>
      <c r="H98" s="3">
        <v>7.3239400000000003</v>
      </c>
      <c r="I98" s="3">
        <v>4.8265200000000004</v>
      </c>
      <c r="J98" s="3">
        <v>3.2417400000000001</v>
      </c>
      <c r="K98" s="3" t="s">
        <v>63</v>
      </c>
      <c r="L98" s="3" t="s">
        <v>63</v>
      </c>
      <c r="M98" s="3" t="s">
        <v>63</v>
      </c>
      <c r="N98" s="3"/>
      <c r="O98" s="3"/>
    </row>
    <row r="99" spans="1:15" x14ac:dyDescent="0.25">
      <c r="A99" s="3" t="s">
        <v>134</v>
      </c>
      <c r="B99" s="3" t="s">
        <v>147</v>
      </c>
      <c r="C99" s="3">
        <v>61.639060000000001</v>
      </c>
      <c r="D99" s="3">
        <v>61.032119999999999</v>
      </c>
      <c r="E99" s="3">
        <v>58.268140000000002</v>
      </c>
      <c r="F99" s="3">
        <v>58.572609999999997</v>
      </c>
      <c r="G99" s="3">
        <v>59.307780000000001</v>
      </c>
      <c r="H99" s="3">
        <v>58.826479999999997</v>
      </c>
      <c r="I99" s="3">
        <v>58.374099999999999</v>
      </c>
      <c r="J99" s="3">
        <v>58.290489999999998</v>
      </c>
      <c r="K99" s="3">
        <v>59.173009999999998</v>
      </c>
      <c r="L99" s="3" t="s">
        <v>63</v>
      </c>
      <c r="M99" s="3" t="s">
        <v>63</v>
      </c>
      <c r="N99" s="3"/>
      <c r="O99" s="3"/>
    </row>
    <row r="100" spans="1:15" x14ac:dyDescent="0.25">
      <c r="A100" s="3" t="s">
        <v>134</v>
      </c>
      <c r="B100" s="3" t="s">
        <v>148</v>
      </c>
      <c r="C100" s="3" t="s">
        <v>63</v>
      </c>
      <c r="D100" s="3">
        <v>25.048300000000001</v>
      </c>
      <c r="E100" s="3">
        <v>29.68468</v>
      </c>
      <c r="F100" s="3" t="s">
        <v>63</v>
      </c>
      <c r="G100" s="3" t="s">
        <v>63</v>
      </c>
      <c r="H100" s="3" t="s">
        <v>63</v>
      </c>
      <c r="I100" s="3" t="s">
        <v>63</v>
      </c>
      <c r="J100" s="3" t="s">
        <v>63</v>
      </c>
      <c r="K100" s="3" t="s">
        <v>63</v>
      </c>
      <c r="L100" s="3" t="s">
        <v>63</v>
      </c>
      <c r="M100" s="3" t="s">
        <v>63</v>
      </c>
      <c r="N100" s="3"/>
      <c r="O100" s="3"/>
    </row>
    <row r="101" spans="1:15" x14ac:dyDescent="0.25">
      <c r="A101" s="3" t="s">
        <v>134</v>
      </c>
      <c r="B101" s="3" t="s">
        <v>150</v>
      </c>
      <c r="C101" s="3" t="s">
        <v>63</v>
      </c>
      <c r="D101" s="3" t="s">
        <v>63</v>
      </c>
      <c r="E101" s="3" t="s">
        <v>63</v>
      </c>
      <c r="F101" s="3">
        <v>54.31758</v>
      </c>
      <c r="G101" s="3">
        <v>57.791330000000002</v>
      </c>
      <c r="H101" s="3">
        <v>56.853160000000003</v>
      </c>
      <c r="I101" s="3">
        <v>54.202719999999999</v>
      </c>
      <c r="J101" s="3">
        <v>52.616840000000003</v>
      </c>
      <c r="K101" s="3" t="s">
        <v>63</v>
      </c>
      <c r="L101" s="3">
        <v>56.124780000000001</v>
      </c>
      <c r="M101" s="3" t="s">
        <v>63</v>
      </c>
      <c r="N101" s="3"/>
      <c r="O101" s="3"/>
    </row>
    <row r="102" spans="1:15" x14ac:dyDescent="0.25">
      <c r="A102" s="3" t="s">
        <v>134</v>
      </c>
      <c r="B102" s="3" t="s">
        <v>151</v>
      </c>
      <c r="C102" s="3" t="s">
        <v>63</v>
      </c>
      <c r="D102" s="3" t="s">
        <v>63</v>
      </c>
      <c r="E102" s="3" t="s">
        <v>63</v>
      </c>
      <c r="F102" s="3">
        <v>22.958079999999999</v>
      </c>
      <c r="G102" s="3">
        <v>25.662179999999999</v>
      </c>
      <c r="H102" s="3">
        <v>28.038720000000001</v>
      </c>
      <c r="I102" s="3">
        <v>23.8629</v>
      </c>
      <c r="J102" s="3">
        <v>21.956240000000001</v>
      </c>
      <c r="K102" s="3">
        <v>24.50234</v>
      </c>
      <c r="L102" s="3">
        <v>23.564540000000001</v>
      </c>
      <c r="M102" s="3" t="s">
        <v>63</v>
      </c>
      <c r="N102" s="3"/>
      <c r="O102" s="3"/>
    </row>
    <row r="103" spans="1:15" x14ac:dyDescent="0.25">
      <c r="A103" s="3" t="s">
        <v>134</v>
      </c>
      <c r="B103" s="3" t="s">
        <v>152</v>
      </c>
      <c r="C103" s="3">
        <v>41.58652</v>
      </c>
      <c r="D103" s="3">
        <v>41.808790000000002</v>
      </c>
      <c r="E103" s="3">
        <v>39.468269999999997</v>
      </c>
      <c r="F103" s="3">
        <v>34.585090000000001</v>
      </c>
      <c r="G103" s="3">
        <v>32.295810000000003</v>
      </c>
      <c r="H103" s="3">
        <v>29.67934</v>
      </c>
      <c r="I103" s="3">
        <v>27.463719999999999</v>
      </c>
      <c r="J103" s="3">
        <v>26.161249999999999</v>
      </c>
      <c r="K103" s="3">
        <v>26.148759999999999</v>
      </c>
      <c r="L103" s="3" t="s">
        <v>63</v>
      </c>
      <c r="M103" s="3" t="s">
        <v>63</v>
      </c>
      <c r="N103" s="3"/>
      <c r="O103" s="3"/>
    </row>
    <row r="104" spans="1:15" x14ac:dyDescent="0.25">
      <c r="A104" s="3" t="s">
        <v>134</v>
      </c>
      <c r="B104" s="3" t="s">
        <v>291</v>
      </c>
      <c r="C104" s="3" t="s">
        <v>63</v>
      </c>
      <c r="D104" s="3" t="s">
        <v>63</v>
      </c>
      <c r="E104" s="3" t="s">
        <v>63</v>
      </c>
      <c r="F104" s="3" t="s">
        <v>63</v>
      </c>
      <c r="G104" s="3" t="s">
        <v>63</v>
      </c>
      <c r="H104" s="3" t="s">
        <v>63</v>
      </c>
      <c r="I104" s="3" t="s">
        <v>63</v>
      </c>
      <c r="J104" s="3" t="s">
        <v>63</v>
      </c>
      <c r="K104" s="3" t="s">
        <v>63</v>
      </c>
      <c r="L104" s="3">
        <v>16.153849999999998</v>
      </c>
      <c r="M104" s="3" t="s">
        <v>63</v>
      </c>
      <c r="N104" s="3"/>
      <c r="O104" s="3"/>
    </row>
    <row r="105" spans="1:15" x14ac:dyDescent="0.25">
      <c r="A105" s="3" t="s">
        <v>134</v>
      </c>
      <c r="B105" s="3" t="s">
        <v>153</v>
      </c>
      <c r="C105" s="3">
        <v>35.57488</v>
      </c>
      <c r="D105" s="3" t="s">
        <v>63</v>
      </c>
      <c r="E105" s="3" t="s">
        <v>63</v>
      </c>
      <c r="F105" s="3" t="s">
        <v>63</v>
      </c>
      <c r="G105" s="3" t="s">
        <v>63</v>
      </c>
      <c r="H105" s="3" t="s">
        <v>63</v>
      </c>
      <c r="I105" s="3" t="s">
        <v>63</v>
      </c>
      <c r="J105" s="3" t="s">
        <v>63</v>
      </c>
      <c r="K105" s="3" t="s">
        <v>63</v>
      </c>
      <c r="L105" s="3" t="s">
        <v>63</v>
      </c>
      <c r="M105" s="3" t="s">
        <v>63</v>
      </c>
      <c r="N105" s="3"/>
      <c r="O105" s="3"/>
    </row>
    <row r="106" spans="1:15" x14ac:dyDescent="0.25">
      <c r="A106" s="3" t="s">
        <v>134</v>
      </c>
      <c r="B106" s="3" t="s">
        <v>154</v>
      </c>
      <c r="C106" s="3">
        <v>38.489220000000003</v>
      </c>
      <c r="D106" s="3">
        <v>36.546900000000001</v>
      </c>
      <c r="E106" s="3" t="s">
        <v>63</v>
      </c>
      <c r="F106" s="3">
        <v>32.73668</v>
      </c>
      <c r="G106" s="3">
        <v>33.417990000000003</v>
      </c>
      <c r="H106" s="3">
        <v>33.182189999999999</v>
      </c>
      <c r="I106" s="3" t="s">
        <v>63</v>
      </c>
      <c r="J106" s="3">
        <v>43.605409999999999</v>
      </c>
      <c r="K106" s="3" t="s">
        <v>63</v>
      </c>
      <c r="L106" s="3" t="s">
        <v>63</v>
      </c>
      <c r="M106" s="3" t="s">
        <v>63</v>
      </c>
      <c r="N106" s="3"/>
      <c r="O106" s="3"/>
    </row>
    <row r="107" spans="1:15" x14ac:dyDescent="0.25">
      <c r="A107" s="3" t="s">
        <v>134</v>
      </c>
      <c r="B107" s="3" t="s">
        <v>155</v>
      </c>
      <c r="C107" s="3">
        <v>37.655479999999997</v>
      </c>
      <c r="D107" s="3">
        <v>34.654789999999998</v>
      </c>
      <c r="E107" s="3">
        <v>31.12933</v>
      </c>
      <c r="F107" s="3" t="s">
        <v>63</v>
      </c>
      <c r="G107" s="3" t="s">
        <v>63</v>
      </c>
      <c r="H107" s="3" t="s">
        <v>63</v>
      </c>
      <c r="I107" s="3">
        <v>31.63167</v>
      </c>
      <c r="J107" s="3" t="s">
        <v>63</v>
      </c>
      <c r="K107" s="3" t="s">
        <v>63</v>
      </c>
      <c r="L107" s="3" t="s">
        <v>63</v>
      </c>
      <c r="M107" s="3" t="s">
        <v>63</v>
      </c>
      <c r="N107" s="3"/>
      <c r="O107" s="3"/>
    </row>
    <row r="108" spans="1:15" x14ac:dyDescent="0.25">
      <c r="A108" s="3" t="s">
        <v>134</v>
      </c>
      <c r="B108" s="3" t="s">
        <v>156</v>
      </c>
      <c r="C108" s="3">
        <v>19.776009999999999</v>
      </c>
      <c r="D108" s="3">
        <v>16.641850000000002</v>
      </c>
      <c r="E108" s="3" t="s">
        <v>63</v>
      </c>
      <c r="F108" s="3" t="s">
        <v>63</v>
      </c>
      <c r="G108" s="3" t="s">
        <v>63</v>
      </c>
      <c r="H108" s="3" t="s">
        <v>63</v>
      </c>
      <c r="I108" s="3">
        <v>19.780609999999999</v>
      </c>
      <c r="J108" s="3">
        <v>20.676259999999999</v>
      </c>
      <c r="K108" s="3">
        <v>18.18779</v>
      </c>
      <c r="L108" s="3">
        <v>8.3862699999999997</v>
      </c>
      <c r="M108" s="3" t="s">
        <v>63</v>
      </c>
      <c r="N108" s="3"/>
      <c r="O108" s="3"/>
    </row>
    <row r="109" spans="1:15" x14ac:dyDescent="0.25">
      <c r="A109" s="3" t="s">
        <v>134</v>
      </c>
      <c r="B109" s="3" t="s">
        <v>263</v>
      </c>
      <c r="C109" s="3" t="s">
        <v>63</v>
      </c>
      <c r="D109" s="3">
        <v>30.26416</v>
      </c>
      <c r="E109" s="3">
        <v>28.568300000000001</v>
      </c>
      <c r="F109" s="3">
        <v>24.44284</v>
      </c>
      <c r="G109" s="3">
        <v>19.941669999999998</v>
      </c>
      <c r="H109" s="3">
        <v>18.49661</v>
      </c>
      <c r="I109" s="3">
        <v>21.656079999999999</v>
      </c>
      <c r="J109" s="3" t="s">
        <v>63</v>
      </c>
      <c r="K109" s="3">
        <v>16.76641</v>
      </c>
      <c r="L109" s="3" t="s">
        <v>63</v>
      </c>
      <c r="M109" s="3" t="s">
        <v>63</v>
      </c>
      <c r="N109" s="3"/>
      <c r="O109" s="3"/>
    </row>
    <row r="110" spans="1:15" x14ac:dyDescent="0.25">
      <c r="A110" s="3" t="s">
        <v>134</v>
      </c>
      <c r="B110" s="3" t="s">
        <v>157</v>
      </c>
      <c r="C110" s="3">
        <v>13.324949999999999</v>
      </c>
      <c r="D110" s="3">
        <v>10.13682</v>
      </c>
      <c r="E110" s="3">
        <v>23.51136</v>
      </c>
      <c r="F110" s="3">
        <v>7.19468</v>
      </c>
      <c r="G110" s="3">
        <v>10.05386</v>
      </c>
      <c r="H110" s="3">
        <v>7.4051799999999997</v>
      </c>
      <c r="I110" s="3">
        <v>4.4923099999999998</v>
      </c>
      <c r="J110" s="3" t="s">
        <v>63</v>
      </c>
      <c r="K110" s="3" t="s">
        <v>63</v>
      </c>
      <c r="L110" s="3" t="s">
        <v>63</v>
      </c>
      <c r="M110" s="3" t="s">
        <v>63</v>
      </c>
      <c r="N110" s="3"/>
      <c r="O110" s="3"/>
    </row>
    <row r="111" spans="1:15" x14ac:dyDescent="0.25">
      <c r="A111" s="3" t="s">
        <v>134</v>
      </c>
      <c r="B111" s="3" t="s">
        <v>158</v>
      </c>
      <c r="C111" s="3">
        <v>17.174320000000002</v>
      </c>
      <c r="D111" s="3">
        <v>16.35211</v>
      </c>
      <c r="E111" s="3">
        <v>16.66422</v>
      </c>
      <c r="F111" s="3">
        <v>18.580629999999999</v>
      </c>
      <c r="G111" s="3" t="s">
        <v>63</v>
      </c>
      <c r="H111" s="3">
        <v>34.748849999999997</v>
      </c>
      <c r="I111" s="3">
        <v>26.518879999999999</v>
      </c>
      <c r="J111" s="3">
        <v>20.061520000000002</v>
      </c>
      <c r="K111" s="3">
        <v>19.682649999999999</v>
      </c>
      <c r="L111" s="3">
        <v>20.748740000000002</v>
      </c>
      <c r="M111" s="3" t="s">
        <v>63</v>
      </c>
      <c r="N111" s="3"/>
      <c r="O111" s="3"/>
    </row>
    <row r="112" spans="1:15" x14ac:dyDescent="0.25">
      <c r="A112" s="3" t="s">
        <v>134</v>
      </c>
      <c r="B112" s="3" t="s">
        <v>159</v>
      </c>
      <c r="C112" s="3">
        <v>13.88626</v>
      </c>
      <c r="D112" s="3" t="s">
        <v>63</v>
      </c>
      <c r="E112" s="3" t="s">
        <v>63</v>
      </c>
      <c r="F112" s="3">
        <v>21.503240000000002</v>
      </c>
      <c r="G112" s="3">
        <v>21.33333</v>
      </c>
      <c r="H112" s="3">
        <v>26.899539999999998</v>
      </c>
      <c r="I112" s="3">
        <v>18.855219999999999</v>
      </c>
      <c r="J112" s="3">
        <v>12.90832</v>
      </c>
      <c r="K112" s="3">
        <v>15.098879999999999</v>
      </c>
      <c r="L112" s="3" t="s">
        <v>63</v>
      </c>
      <c r="M112" s="3" t="s">
        <v>63</v>
      </c>
      <c r="N112" s="3"/>
      <c r="O112" s="3"/>
    </row>
    <row r="113" spans="1:15" x14ac:dyDescent="0.25">
      <c r="A113" s="3" t="s">
        <v>134</v>
      </c>
      <c r="B113" s="3" t="s">
        <v>299</v>
      </c>
      <c r="C113" s="3" t="s">
        <v>63</v>
      </c>
      <c r="D113" s="3" t="s">
        <v>63</v>
      </c>
      <c r="E113" s="3">
        <v>4.1801300000000001</v>
      </c>
      <c r="F113" s="3" t="s">
        <v>63</v>
      </c>
      <c r="G113" s="3">
        <v>21.884979999999999</v>
      </c>
      <c r="H113" s="3" t="s">
        <v>63</v>
      </c>
      <c r="I113" s="3" t="s">
        <v>63</v>
      </c>
      <c r="J113" s="3" t="s">
        <v>63</v>
      </c>
      <c r="K113" s="3" t="s">
        <v>63</v>
      </c>
      <c r="L113" s="3" t="s">
        <v>63</v>
      </c>
      <c r="M113" s="3" t="s">
        <v>63</v>
      </c>
      <c r="N113" s="3"/>
      <c r="O113" s="3"/>
    </row>
    <row r="114" spans="1:15" x14ac:dyDescent="0.25">
      <c r="A114" s="3" t="s">
        <v>134</v>
      </c>
      <c r="B114" s="3" t="s">
        <v>238</v>
      </c>
      <c r="C114" s="3">
        <v>42.715490000000003</v>
      </c>
      <c r="D114" s="3">
        <v>47.051729999999999</v>
      </c>
      <c r="E114" s="3">
        <v>49.926670000000001</v>
      </c>
      <c r="F114" s="3">
        <v>49.038809999999998</v>
      </c>
      <c r="G114" s="3">
        <v>46.36327</v>
      </c>
      <c r="H114" s="3">
        <v>37.914679999999997</v>
      </c>
      <c r="I114" s="3" t="s">
        <v>63</v>
      </c>
      <c r="J114" s="3" t="s">
        <v>63</v>
      </c>
      <c r="K114" s="3" t="s">
        <v>63</v>
      </c>
      <c r="L114" s="3" t="s">
        <v>63</v>
      </c>
      <c r="M114" s="3" t="s">
        <v>63</v>
      </c>
      <c r="N114" s="3"/>
      <c r="O114" s="3"/>
    </row>
    <row r="115" spans="1:15" x14ac:dyDescent="0.25">
      <c r="A115" s="3" t="s">
        <v>134</v>
      </c>
      <c r="B115" s="3" t="s">
        <v>160</v>
      </c>
      <c r="C115" s="3" t="s">
        <v>63</v>
      </c>
      <c r="D115" s="3" t="s">
        <v>63</v>
      </c>
      <c r="E115" s="3" t="s">
        <v>63</v>
      </c>
      <c r="F115" s="3" t="s">
        <v>63</v>
      </c>
      <c r="G115" s="3">
        <v>33.432839999999999</v>
      </c>
      <c r="H115" s="3">
        <v>34.585740000000001</v>
      </c>
      <c r="I115" s="3" t="s">
        <v>63</v>
      </c>
      <c r="J115" s="3" t="s">
        <v>63</v>
      </c>
      <c r="K115" s="3">
        <v>31.97336</v>
      </c>
      <c r="L115" s="3" t="s">
        <v>63</v>
      </c>
      <c r="M115" s="3" t="s">
        <v>63</v>
      </c>
      <c r="N115" s="3"/>
      <c r="O115" s="3"/>
    </row>
    <row r="116" spans="1:15" x14ac:dyDescent="0.25">
      <c r="A116" s="3" t="s">
        <v>134</v>
      </c>
      <c r="B116" s="3" t="s">
        <v>161</v>
      </c>
      <c r="C116" s="3" t="s">
        <v>63</v>
      </c>
      <c r="D116" s="3">
        <v>21.085830000000001</v>
      </c>
      <c r="E116" s="3">
        <v>18.873349999999999</v>
      </c>
      <c r="F116" s="3" t="s">
        <v>63</v>
      </c>
      <c r="G116" s="3">
        <v>17.09066</v>
      </c>
      <c r="H116" s="3">
        <v>21.708659999999998</v>
      </c>
      <c r="I116" s="3">
        <v>19.232420000000001</v>
      </c>
      <c r="J116" s="3">
        <v>11.774710000000001</v>
      </c>
      <c r="K116" s="3" t="s">
        <v>63</v>
      </c>
      <c r="L116" s="3" t="s">
        <v>63</v>
      </c>
      <c r="M116" s="3" t="s">
        <v>63</v>
      </c>
      <c r="N116" s="3"/>
      <c r="O116" s="3"/>
    </row>
    <row r="117" spans="1:15" x14ac:dyDescent="0.25">
      <c r="A117" s="3" t="s">
        <v>134</v>
      </c>
      <c r="B117" s="3" t="s">
        <v>275</v>
      </c>
      <c r="C117" s="3">
        <v>27.47411</v>
      </c>
      <c r="D117" s="3">
        <v>24.462759999999999</v>
      </c>
      <c r="E117" s="3">
        <v>22.37762</v>
      </c>
      <c r="F117" s="3">
        <v>21.86328</v>
      </c>
      <c r="G117" s="3">
        <v>26.842220000000001</v>
      </c>
      <c r="H117" s="3">
        <v>27.776610000000002</v>
      </c>
      <c r="I117" s="3">
        <v>29.156420000000001</v>
      </c>
      <c r="J117" s="3">
        <v>23.36318</v>
      </c>
      <c r="K117" s="3" t="s">
        <v>63</v>
      </c>
      <c r="L117" s="3" t="s">
        <v>63</v>
      </c>
      <c r="M117" s="3" t="s">
        <v>63</v>
      </c>
      <c r="N117" s="3"/>
      <c r="O117" s="3"/>
    </row>
    <row r="118" spans="1:15" x14ac:dyDescent="0.25">
      <c r="A118" s="3" t="s">
        <v>162</v>
      </c>
      <c r="B118" s="3" t="s">
        <v>163</v>
      </c>
      <c r="C118" s="3">
        <v>12.13161</v>
      </c>
      <c r="D118" s="3">
        <v>14.44537</v>
      </c>
      <c r="E118" s="3" t="s">
        <v>63</v>
      </c>
      <c r="F118" s="3" t="s">
        <v>63</v>
      </c>
      <c r="G118" s="3" t="s">
        <v>63</v>
      </c>
      <c r="H118" s="3" t="s">
        <v>63</v>
      </c>
      <c r="I118" s="3" t="s">
        <v>63</v>
      </c>
      <c r="J118" s="3" t="s">
        <v>63</v>
      </c>
      <c r="K118" s="3" t="s">
        <v>63</v>
      </c>
      <c r="L118" s="3">
        <v>10.52262</v>
      </c>
      <c r="M118" s="3" t="s">
        <v>63</v>
      </c>
      <c r="N118" s="3"/>
      <c r="O118" s="3"/>
    </row>
    <row r="119" spans="1:15" x14ac:dyDescent="0.25">
      <c r="A119" s="3" t="s">
        <v>162</v>
      </c>
      <c r="B119" s="3" t="s">
        <v>164</v>
      </c>
      <c r="C119" s="3" t="s">
        <v>63</v>
      </c>
      <c r="D119" s="3" t="s">
        <v>63</v>
      </c>
      <c r="E119" s="3" t="s">
        <v>63</v>
      </c>
      <c r="F119" s="3" t="s">
        <v>63</v>
      </c>
      <c r="G119" s="3" t="s">
        <v>63</v>
      </c>
      <c r="H119" s="3" t="s">
        <v>63</v>
      </c>
      <c r="I119" s="3" t="s">
        <v>63</v>
      </c>
      <c r="J119" s="3" t="s">
        <v>63</v>
      </c>
      <c r="K119" s="3">
        <v>1.1964399999999999</v>
      </c>
      <c r="L119" s="3">
        <v>0.30712</v>
      </c>
      <c r="M119" s="3" t="s">
        <v>63</v>
      </c>
      <c r="N119" s="3"/>
      <c r="O119" s="3"/>
    </row>
    <row r="120" spans="1:15" x14ac:dyDescent="0.25">
      <c r="A120" s="3" t="s">
        <v>162</v>
      </c>
      <c r="B120" s="3" t="s">
        <v>165</v>
      </c>
      <c r="C120" s="3">
        <v>12.396559999999999</v>
      </c>
      <c r="D120" s="3">
        <v>8.8634400000000007</v>
      </c>
      <c r="E120" s="3">
        <v>15.517749999999999</v>
      </c>
      <c r="F120" s="3">
        <v>17.338239999999999</v>
      </c>
      <c r="G120" s="3">
        <v>13.26885</v>
      </c>
      <c r="H120" s="3">
        <v>8.7168600000000005</v>
      </c>
      <c r="I120" s="3">
        <v>3.68201</v>
      </c>
      <c r="J120" s="3">
        <v>4.5725100000000003</v>
      </c>
      <c r="K120" s="3">
        <v>9.1549700000000005</v>
      </c>
      <c r="L120" s="3">
        <v>12.714510000000001</v>
      </c>
      <c r="M120" s="3" t="s">
        <v>63</v>
      </c>
      <c r="N120" s="3"/>
      <c r="O120" s="3"/>
    </row>
    <row r="121" spans="1:15" x14ac:dyDescent="0.25">
      <c r="A121" s="3" t="s">
        <v>162</v>
      </c>
      <c r="B121" s="3" t="s">
        <v>166</v>
      </c>
      <c r="C121" s="3">
        <v>13.52454</v>
      </c>
      <c r="D121" s="3">
        <v>12.140610000000001</v>
      </c>
      <c r="E121" s="3">
        <v>10.682320000000001</v>
      </c>
      <c r="F121" s="3">
        <v>9.1355400000000007</v>
      </c>
      <c r="G121" s="3">
        <v>6.7659599999999998</v>
      </c>
      <c r="H121" s="3">
        <v>5.4800899999999997</v>
      </c>
      <c r="I121" s="3">
        <v>6.1116200000000003</v>
      </c>
      <c r="J121" s="3">
        <v>5.3705800000000004</v>
      </c>
      <c r="K121" s="3">
        <v>6.5441000000000003</v>
      </c>
      <c r="L121" s="3" t="s">
        <v>63</v>
      </c>
      <c r="M121" s="3" t="s">
        <v>63</v>
      </c>
      <c r="N121" s="3"/>
      <c r="O121" s="3"/>
    </row>
    <row r="122" spans="1:15" x14ac:dyDescent="0.25">
      <c r="A122" s="3" t="s">
        <v>162</v>
      </c>
      <c r="B122" s="3" t="s">
        <v>240</v>
      </c>
      <c r="C122" s="3" t="s">
        <v>63</v>
      </c>
      <c r="D122" s="3" t="s">
        <v>63</v>
      </c>
      <c r="E122" s="3" t="s">
        <v>63</v>
      </c>
      <c r="F122" s="3" t="s">
        <v>63</v>
      </c>
      <c r="G122" s="3">
        <v>28.20617</v>
      </c>
      <c r="H122" s="3" t="s">
        <v>63</v>
      </c>
      <c r="I122" s="3">
        <v>27.034749999999999</v>
      </c>
      <c r="J122" s="3">
        <v>25.49399</v>
      </c>
      <c r="K122" s="3">
        <v>24.34516</v>
      </c>
      <c r="L122" s="3">
        <v>23.413340000000002</v>
      </c>
      <c r="M122" s="3" t="s">
        <v>63</v>
      </c>
      <c r="N122" s="3"/>
      <c r="O122" s="3"/>
    </row>
    <row r="123" spans="1:15" x14ac:dyDescent="0.25">
      <c r="A123" s="3" t="s">
        <v>162</v>
      </c>
      <c r="B123" s="3" t="s">
        <v>167</v>
      </c>
      <c r="C123" s="3" t="s">
        <v>63</v>
      </c>
      <c r="D123" s="3" t="s">
        <v>63</v>
      </c>
      <c r="E123" s="3" t="s">
        <v>63</v>
      </c>
      <c r="F123" s="3">
        <v>12.692869999999999</v>
      </c>
      <c r="G123" s="3">
        <v>10.748849999999999</v>
      </c>
      <c r="H123" s="3">
        <v>11.34376</v>
      </c>
      <c r="I123" s="3">
        <v>11.176970000000001</v>
      </c>
      <c r="J123" s="3">
        <v>9.7205700000000004</v>
      </c>
      <c r="K123" s="3">
        <v>6.5002000000000004</v>
      </c>
      <c r="L123" s="3">
        <v>5.6472699999999998</v>
      </c>
      <c r="M123" s="3" t="s">
        <v>63</v>
      </c>
      <c r="N123" s="3"/>
      <c r="O123" s="3"/>
    </row>
    <row r="124" spans="1:15" x14ac:dyDescent="0.25">
      <c r="A124" s="3" t="s">
        <v>162</v>
      </c>
      <c r="B124" s="3" t="s">
        <v>168</v>
      </c>
      <c r="C124" s="3">
        <v>2.4945900000000001</v>
      </c>
      <c r="D124" s="3">
        <v>2.4298999999999999</v>
      </c>
      <c r="E124" s="3">
        <v>2.3560500000000002</v>
      </c>
      <c r="F124" s="3">
        <v>2.1906500000000002</v>
      </c>
      <c r="G124" s="3">
        <v>1.9771300000000001</v>
      </c>
      <c r="H124" s="3">
        <v>1.48861</v>
      </c>
      <c r="I124" s="3">
        <v>1.7254400000000001</v>
      </c>
      <c r="J124" s="3">
        <v>1.6870700000000001</v>
      </c>
      <c r="K124" s="3">
        <v>1.8463700000000001</v>
      </c>
      <c r="L124" s="3" t="s">
        <v>63</v>
      </c>
      <c r="M124" s="3" t="s">
        <v>63</v>
      </c>
      <c r="N124" s="3"/>
      <c r="O124" s="3"/>
    </row>
    <row r="125" spans="1:15" x14ac:dyDescent="0.25">
      <c r="A125" s="3" t="s">
        <v>162</v>
      </c>
      <c r="B125" s="3" t="s">
        <v>169</v>
      </c>
      <c r="C125" s="3" t="s">
        <v>63</v>
      </c>
      <c r="D125" s="3">
        <v>29.715060000000001</v>
      </c>
      <c r="E125" s="3" t="s">
        <v>63</v>
      </c>
      <c r="F125" s="3">
        <v>32.516550000000002</v>
      </c>
      <c r="G125" s="3">
        <v>36.641739999999999</v>
      </c>
      <c r="H125" s="3" t="s">
        <v>63</v>
      </c>
      <c r="I125" s="3" t="s">
        <v>63</v>
      </c>
      <c r="J125" s="3">
        <v>50.62706</v>
      </c>
      <c r="K125" s="3">
        <v>49.199019999999997</v>
      </c>
      <c r="L125" s="3">
        <v>45.853619999999999</v>
      </c>
      <c r="M125" s="3" t="s">
        <v>63</v>
      </c>
      <c r="N125" s="3"/>
      <c r="O125" s="3"/>
    </row>
    <row r="126" spans="1:15" x14ac:dyDescent="0.25">
      <c r="A126" s="3" t="s">
        <v>162</v>
      </c>
      <c r="B126" s="3" t="s">
        <v>241</v>
      </c>
      <c r="C126" s="3">
        <v>23.263169999999999</v>
      </c>
      <c r="D126" s="3">
        <v>21.389030000000002</v>
      </c>
      <c r="E126" s="3">
        <v>19.766069999999999</v>
      </c>
      <c r="F126" s="3">
        <v>21.086780000000001</v>
      </c>
      <c r="G126" s="3">
        <v>23.9145</v>
      </c>
      <c r="H126" s="3">
        <v>18.294350000000001</v>
      </c>
      <c r="I126" s="3" t="s">
        <v>63</v>
      </c>
      <c r="J126" s="3" t="s">
        <v>63</v>
      </c>
      <c r="K126" s="3" t="s">
        <v>63</v>
      </c>
      <c r="L126" s="3" t="s">
        <v>63</v>
      </c>
      <c r="M126" s="3" t="s">
        <v>63</v>
      </c>
      <c r="N126" s="3"/>
      <c r="O126" s="3"/>
    </row>
    <row r="127" spans="1:15" x14ac:dyDescent="0.25">
      <c r="A127" s="3" t="s">
        <v>162</v>
      </c>
      <c r="B127" s="3" t="s">
        <v>242</v>
      </c>
      <c r="C127" s="3">
        <v>46.289769999999997</v>
      </c>
      <c r="D127" s="3">
        <v>44.02223</v>
      </c>
      <c r="E127" s="3">
        <v>41.10371</v>
      </c>
      <c r="F127" s="3" t="s">
        <v>63</v>
      </c>
      <c r="G127" s="3" t="s">
        <v>63</v>
      </c>
      <c r="H127" s="3" t="s">
        <v>63</v>
      </c>
      <c r="I127" s="3" t="s">
        <v>63</v>
      </c>
      <c r="J127" s="3">
        <v>29.16976</v>
      </c>
      <c r="K127" s="3">
        <v>28.903729999999999</v>
      </c>
      <c r="L127" s="3">
        <v>27.86242</v>
      </c>
      <c r="M127" s="3" t="s">
        <v>63</v>
      </c>
      <c r="N127" s="3"/>
      <c r="O127" s="3"/>
    </row>
    <row r="128" spans="1:15" x14ac:dyDescent="0.25">
      <c r="A128" s="3" t="s">
        <v>162</v>
      </c>
      <c r="B128" s="3" t="s">
        <v>171</v>
      </c>
      <c r="C128" s="3" t="s">
        <v>63</v>
      </c>
      <c r="D128" s="3">
        <v>4.8628299999999998</v>
      </c>
      <c r="E128" s="3">
        <v>4.2119900000000001</v>
      </c>
      <c r="F128" s="3">
        <v>12.74255</v>
      </c>
      <c r="G128" s="3" t="s">
        <v>63</v>
      </c>
      <c r="H128" s="3">
        <v>8.7920800000000003</v>
      </c>
      <c r="I128" s="3">
        <v>4.2578100000000001</v>
      </c>
      <c r="J128" s="3">
        <v>7.0282200000000001</v>
      </c>
      <c r="K128" s="3">
        <v>12.33248</v>
      </c>
      <c r="L128" s="3">
        <v>9.8924400000000006</v>
      </c>
      <c r="M128" s="3" t="s">
        <v>63</v>
      </c>
      <c r="N128" s="3"/>
      <c r="O128" s="3"/>
    </row>
    <row r="129" spans="1:15" x14ac:dyDescent="0.25">
      <c r="A129" s="3" t="s">
        <v>162</v>
      </c>
      <c r="B129" s="3" t="s">
        <v>269</v>
      </c>
      <c r="C129" s="3">
        <v>25.137170000000001</v>
      </c>
      <c r="D129" s="3">
        <v>26.02497</v>
      </c>
      <c r="E129" s="3">
        <v>27.411390000000001</v>
      </c>
      <c r="F129" s="3">
        <v>30.097290000000001</v>
      </c>
      <c r="G129" s="3">
        <v>33.198560000000001</v>
      </c>
      <c r="H129" s="3">
        <v>33.96566</v>
      </c>
      <c r="I129" s="3">
        <v>34.158439999999999</v>
      </c>
      <c r="J129" s="3">
        <v>31.555</v>
      </c>
      <c r="K129" s="3">
        <v>28.171099999999999</v>
      </c>
      <c r="L129" s="3">
        <v>25.40549</v>
      </c>
      <c r="M129" s="3" t="s">
        <v>63</v>
      </c>
      <c r="N129" s="3"/>
      <c r="O129" s="3"/>
    </row>
    <row r="130" spans="1:15" x14ac:dyDescent="0.25">
      <c r="A130" s="3" t="s">
        <v>162</v>
      </c>
      <c r="B130" s="3" t="s">
        <v>172</v>
      </c>
      <c r="C130" s="3">
        <v>8.9149200000000004</v>
      </c>
      <c r="D130" s="3" t="s">
        <v>63</v>
      </c>
      <c r="E130" s="3" t="s">
        <v>63</v>
      </c>
      <c r="F130" s="3" t="s">
        <v>63</v>
      </c>
      <c r="G130" s="3" t="s">
        <v>63</v>
      </c>
      <c r="H130" s="3" t="s">
        <v>63</v>
      </c>
      <c r="I130" s="3" t="s">
        <v>63</v>
      </c>
      <c r="J130" s="3" t="s">
        <v>63</v>
      </c>
      <c r="K130" s="3" t="s">
        <v>63</v>
      </c>
      <c r="L130" s="3" t="s">
        <v>63</v>
      </c>
      <c r="M130" s="3" t="s">
        <v>63</v>
      </c>
      <c r="N130" s="3"/>
      <c r="O130" s="3"/>
    </row>
    <row r="131" spans="1:15" x14ac:dyDescent="0.25">
      <c r="A131" s="3" t="s">
        <v>162</v>
      </c>
      <c r="B131" s="3" t="s">
        <v>243</v>
      </c>
      <c r="C131" s="3" t="s">
        <v>63</v>
      </c>
      <c r="D131" s="3" t="s">
        <v>63</v>
      </c>
      <c r="E131" s="3" t="s">
        <v>63</v>
      </c>
      <c r="F131" s="3">
        <v>7.5686099999999996</v>
      </c>
      <c r="G131" s="3">
        <v>7.7101899999999999</v>
      </c>
      <c r="H131" s="3" t="s">
        <v>63</v>
      </c>
      <c r="I131" s="3">
        <v>3.8229700000000002</v>
      </c>
      <c r="J131" s="3">
        <v>5.6479999999999997</v>
      </c>
      <c r="K131" s="3">
        <v>3.62134</v>
      </c>
      <c r="L131" s="3">
        <v>3.54278</v>
      </c>
      <c r="M131" s="3" t="s">
        <v>63</v>
      </c>
      <c r="N131" s="3"/>
      <c r="O131" s="3"/>
    </row>
    <row r="132" spans="1:15" x14ac:dyDescent="0.25">
      <c r="A132" s="3" t="s">
        <v>162</v>
      </c>
      <c r="B132" s="3" t="s">
        <v>277</v>
      </c>
      <c r="C132" s="3" t="s">
        <v>63</v>
      </c>
      <c r="D132" s="3">
        <v>57.117579999999997</v>
      </c>
      <c r="E132" s="3" t="s">
        <v>63</v>
      </c>
      <c r="F132" s="3" t="s">
        <v>63</v>
      </c>
      <c r="G132" s="3" t="s">
        <v>63</v>
      </c>
      <c r="H132" s="3" t="s">
        <v>63</v>
      </c>
      <c r="I132" s="3" t="s">
        <v>63</v>
      </c>
      <c r="J132" s="3" t="s">
        <v>63</v>
      </c>
      <c r="K132" s="3" t="s">
        <v>63</v>
      </c>
      <c r="L132" s="3" t="s">
        <v>63</v>
      </c>
      <c r="M132" s="3" t="s">
        <v>63</v>
      </c>
      <c r="N132" s="3"/>
      <c r="O132" s="3"/>
    </row>
    <row r="133" spans="1:15" x14ac:dyDescent="0.25">
      <c r="A133" s="3" t="s">
        <v>162</v>
      </c>
      <c r="B133" s="3" t="s">
        <v>270</v>
      </c>
      <c r="C133" s="3">
        <v>58.778300000000002</v>
      </c>
      <c r="D133" s="3">
        <v>56.470170000000003</v>
      </c>
      <c r="E133" s="3">
        <v>53.610639999999997</v>
      </c>
      <c r="F133" s="3">
        <v>66.418440000000004</v>
      </c>
      <c r="G133" s="3" t="s">
        <v>63</v>
      </c>
      <c r="H133" s="3" t="s">
        <v>63</v>
      </c>
      <c r="I133" s="3" t="s">
        <v>63</v>
      </c>
      <c r="J133" s="3" t="s">
        <v>63</v>
      </c>
      <c r="K133" s="3" t="s">
        <v>63</v>
      </c>
      <c r="L133" s="3" t="s">
        <v>63</v>
      </c>
      <c r="M133" s="3" t="s">
        <v>63</v>
      </c>
      <c r="N133" s="3"/>
      <c r="O133" s="3"/>
    </row>
    <row r="134" spans="1:15" x14ac:dyDescent="0.25">
      <c r="A134" s="3" t="s">
        <v>162</v>
      </c>
      <c r="B134" s="3" t="s">
        <v>260</v>
      </c>
      <c r="C134" s="3">
        <v>25.364439999999998</v>
      </c>
      <c r="D134" s="3">
        <v>19.452369999999998</v>
      </c>
      <c r="E134" s="3">
        <v>24.769449999999999</v>
      </c>
      <c r="F134" s="3">
        <v>16.648109999999999</v>
      </c>
      <c r="G134" s="3">
        <v>14.2119</v>
      </c>
      <c r="H134" s="3">
        <v>15.071899999999999</v>
      </c>
      <c r="I134" s="3">
        <v>16.132899999999999</v>
      </c>
      <c r="J134" s="3">
        <v>14.56949</v>
      </c>
      <c r="K134" s="3">
        <v>16.99905</v>
      </c>
      <c r="L134" s="3" t="s">
        <v>63</v>
      </c>
      <c r="M134" s="3" t="s">
        <v>63</v>
      </c>
      <c r="N134" s="3"/>
      <c r="O134" s="3"/>
    </row>
    <row r="135" spans="1:15" x14ac:dyDescent="0.25">
      <c r="A135" s="3" t="s">
        <v>162</v>
      </c>
      <c r="B135" s="3" t="s">
        <v>244</v>
      </c>
      <c r="C135" s="3" t="s">
        <v>63</v>
      </c>
      <c r="D135" s="3" t="s">
        <v>63</v>
      </c>
      <c r="E135" s="3" t="s">
        <v>63</v>
      </c>
      <c r="F135" s="3" t="s">
        <v>63</v>
      </c>
      <c r="G135" s="3" t="s">
        <v>63</v>
      </c>
      <c r="H135" s="3" t="s">
        <v>63</v>
      </c>
      <c r="I135" s="3">
        <v>15.830360000000001</v>
      </c>
      <c r="J135" s="3">
        <v>11.948969999999999</v>
      </c>
      <c r="K135" s="3" t="s">
        <v>63</v>
      </c>
      <c r="L135" s="3" t="s">
        <v>63</v>
      </c>
      <c r="M135" s="3" t="s">
        <v>63</v>
      </c>
      <c r="N135" s="3"/>
      <c r="O135" s="3"/>
    </row>
    <row r="136" spans="1:15" x14ac:dyDescent="0.25">
      <c r="A136" s="3" t="s">
        <v>162</v>
      </c>
      <c r="B136" s="3" t="s">
        <v>264</v>
      </c>
      <c r="C136" s="3">
        <v>61.945839999999997</v>
      </c>
      <c r="D136" s="3" t="s">
        <v>63</v>
      </c>
      <c r="E136" s="3">
        <v>58.531509999999997</v>
      </c>
      <c r="F136" s="3">
        <v>54.354309999999998</v>
      </c>
      <c r="G136" s="3" t="s">
        <v>63</v>
      </c>
      <c r="H136" s="3" t="s">
        <v>63</v>
      </c>
      <c r="I136" s="3">
        <v>56.44408</v>
      </c>
      <c r="J136" s="3" t="s">
        <v>63</v>
      </c>
      <c r="K136" s="3" t="s">
        <v>63</v>
      </c>
      <c r="L136" s="3" t="s">
        <v>63</v>
      </c>
      <c r="M136" s="3" t="s">
        <v>63</v>
      </c>
      <c r="N136" s="3"/>
      <c r="O136" s="3"/>
    </row>
    <row r="137" spans="1:15" x14ac:dyDescent="0.25">
      <c r="A137" s="3" t="s">
        <v>174</v>
      </c>
      <c r="B137" s="3" t="s">
        <v>175</v>
      </c>
      <c r="C137" s="3" t="s">
        <v>63</v>
      </c>
      <c r="D137" s="3" t="s">
        <v>63</v>
      </c>
      <c r="E137" s="3" t="s">
        <v>63</v>
      </c>
      <c r="F137" s="3" t="s">
        <v>63</v>
      </c>
      <c r="G137" s="3" t="s">
        <v>63</v>
      </c>
      <c r="H137" s="3">
        <v>1.599</v>
      </c>
      <c r="I137" s="3">
        <v>1.2138800000000001</v>
      </c>
      <c r="J137" s="3">
        <v>1.7279</v>
      </c>
      <c r="K137" s="3">
        <v>7.8597000000000001</v>
      </c>
      <c r="L137" s="3" t="s">
        <v>63</v>
      </c>
      <c r="M137" s="3" t="s">
        <v>63</v>
      </c>
      <c r="N137" s="3"/>
      <c r="O137" s="3"/>
    </row>
    <row r="138" spans="1:15" x14ac:dyDescent="0.25">
      <c r="A138" s="3" t="s">
        <v>174</v>
      </c>
      <c r="B138" s="3" t="s">
        <v>176</v>
      </c>
      <c r="C138" s="3">
        <v>37.254899999999999</v>
      </c>
      <c r="D138" s="3">
        <v>42.99465</v>
      </c>
      <c r="E138" s="3">
        <v>21.205359999999999</v>
      </c>
      <c r="F138" s="3">
        <v>30.849830000000001</v>
      </c>
      <c r="G138" s="3">
        <v>28.1401</v>
      </c>
      <c r="H138" s="3">
        <v>27.70186</v>
      </c>
      <c r="I138" s="3">
        <v>33.416150000000002</v>
      </c>
      <c r="J138" s="3" t="s">
        <v>63</v>
      </c>
      <c r="K138" s="3" t="s">
        <v>63</v>
      </c>
      <c r="L138" s="3">
        <v>28.802990000000001</v>
      </c>
      <c r="M138" s="3" t="s">
        <v>63</v>
      </c>
      <c r="N138" s="3"/>
      <c r="O138" s="3"/>
    </row>
    <row r="139" spans="1:15" x14ac:dyDescent="0.25">
      <c r="A139" s="3" t="s">
        <v>174</v>
      </c>
      <c r="B139" s="3" t="s">
        <v>177</v>
      </c>
      <c r="C139" s="3" t="s">
        <v>63</v>
      </c>
      <c r="D139" s="3">
        <v>26.34273</v>
      </c>
      <c r="E139" s="3">
        <v>25.690390000000001</v>
      </c>
      <c r="F139" s="3" t="s">
        <v>63</v>
      </c>
      <c r="G139" s="3" t="s">
        <v>63</v>
      </c>
      <c r="H139" s="3" t="s">
        <v>63</v>
      </c>
      <c r="I139" s="3" t="s">
        <v>63</v>
      </c>
      <c r="J139" s="3" t="s">
        <v>63</v>
      </c>
      <c r="K139" s="3" t="s">
        <v>63</v>
      </c>
      <c r="L139" s="3" t="s">
        <v>63</v>
      </c>
      <c r="M139" s="3" t="s">
        <v>63</v>
      </c>
      <c r="N139" s="3"/>
      <c r="O139" s="3"/>
    </row>
    <row r="140" spans="1:15" x14ac:dyDescent="0.25">
      <c r="A140" s="3" t="s">
        <v>174</v>
      </c>
      <c r="B140" s="3" t="s">
        <v>178</v>
      </c>
      <c r="C140" s="3" t="s">
        <v>63</v>
      </c>
      <c r="D140" s="3" t="s">
        <v>63</v>
      </c>
      <c r="E140" s="3" t="s">
        <v>63</v>
      </c>
      <c r="F140" s="3" t="s">
        <v>63</v>
      </c>
      <c r="G140" s="3" t="s">
        <v>63</v>
      </c>
      <c r="H140" s="3">
        <v>42.204410000000003</v>
      </c>
      <c r="I140" s="3">
        <v>43.8523</v>
      </c>
      <c r="J140" s="3" t="s">
        <v>63</v>
      </c>
      <c r="K140" s="3" t="s">
        <v>63</v>
      </c>
      <c r="L140" s="3">
        <v>43.076390000000004</v>
      </c>
      <c r="M140" s="3" t="s">
        <v>63</v>
      </c>
      <c r="N140" s="3"/>
      <c r="O140" s="3"/>
    </row>
    <row r="141" spans="1:15" x14ac:dyDescent="0.25">
      <c r="A141" s="3" t="s">
        <v>174</v>
      </c>
      <c r="B141" s="3" t="s">
        <v>292</v>
      </c>
      <c r="C141" s="3" t="s">
        <v>63</v>
      </c>
      <c r="D141" s="3" t="s">
        <v>63</v>
      </c>
      <c r="E141" s="3">
        <v>44.029850000000003</v>
      </c>
      <c r="F141" s="3" t="s">
        <v>63</v>
      </c>
      <c r="G141" s="3">
        <v>54.59057</v>
      </c>
      <c r="H141" s="3" t="s">
        <v>63</v>
      </c>
      <c r="I141" s="3">
        <v>55.808079999999997</v>
      </c>
      <c r="J141" s="3" t="s">
        <v>63</v>
      </c>
      <c r="K141" s="3" t="s">
        <v>63</v>
      </c>
      <c r="L141" s="3">
        <v>5.7416299999999998</v>
      </c>
      <c r="M141" s="3" t="s">
        <v>63</v>
      </c>
      <c r="N141" s="3"/>
      <c r="O141" s="3"/>
    </row>
    <row r="142" spans="1:15" x14ac:dyDescent="0.25">
      <c r="A142" s="3" t="s">
        <v>174</v>
      </c>
      <c r="B142" s="3" t="s">
        <v>180</v>
      </c>
      <c r="C142" s="3" t="s">
        <v>63</v>
      </c>
      <c r="D142" s="3" t="s">
        <v>63</v>
      </c>
      <c r="E142" s="3" t="s">
        <v>63</v>
      </c>
      <c r="F142" s="3">
        <v>6.53531</v>
      </c>
      <c r="G142" s="3">
        <v>6.5805899999999999</v>
      </c>
      <c r="H142" s="3">
        <v>5.2625700000000002</v>
      </c>
      <c r="I142" s="3">
        <v>3.54941</v>
      </c>
      <c r="J142" s="3">
        <v>2.20031</v>
      </c>
      <c r="K142" s="3">
        <v>2.4384700000000001</v>
      </c>
      <c r="L142" s="3" t="s">
        <v>63</v>
      </c>
      <c r="M142" s="3" t="s">
        <v>63</v>
      </c>
      <c r="N142" s="3"/>
      <c r="O142" s="3"/>
    </row>
    <row r="143" spans="1:15" x14ac:dyDescent="0.25">
      <c r="A143" s="3" t="s">
        <v>174</v>
      </c>
      <c r="B143" s="3" t="s">
        <v>301</v>
      </c>
      <c r="C143" s="3" t="s">
        <v>63</v>
      </c>
      <c r="D143" s="3" t="s">
        <v>63</v>
      </c>
      <c r="E143" s="3" t="s">
        <v>63</v>
      </c>
      <c r="F143" s="3" t="s">
        <v>63</v>
      </c>
      <c r="G143" s="3">
        <v>8.9430899999999998</v>
      </c>
      <c r="H143" s="3" t="s">
        <v>63</v>
      </c>
      <c r="I143" s="3" t="s">
        <v>63</v>
      </c>
      <c r="J143" s="3" t="s">
        <v>63</v>
      </c>
      <c r="K143" s="3" t="s">
        <v>63</v>
      </c>
      <c r="L143" s="3" t="s">
        <v>63</v>
      </c>
      <c r="M143" s="3" t="s">
        <v>63</v>
      </c>
      <c r="N143" s="3"/>
      <c r="O143" s="3"/>
    </row>
    <row r="144" spans="1:15" x14ac:dyDescent="0.25">
      <c r="A144" s="3" t="s">
        <v>174</v>
      </c>
      <c r="B144" s="3" t="s">
        <v>293</v>
      </c>
      <c r="C144" s="3" t="s">
        <v>63</v>
      </c>
      <c r="D144" s="3" t="s">
        <v>63</v>
      </c>
      <c r="E144" s="3" t="s">
        <v>63</v>
      </c>
      <c r="F144" s="3">
        <v>5.7177100000000003</v>
      </c>
      <c r="G144" s="3" t="s">
        <v>63</v>
      </c>
      <c r="H144" s="3" t="s">
        <v>63</v>
      </c>
      <c r="I144" s="3" t="s">
        <v>63</v>
      </c>
      <c r="J144" s="3" t="s">
        <v>63</v>
      </c>
      <c r="K144" s="3" t="s">
        <v>63</v>
      </c>
      <c r="L144" s="3" t="s">
        <v>63</v>
      </c>
      <c r="M144" s="3" t="s">
        <v>63</v>
      </c>
      <c r="N144" s="3"/>
      <c r="O144" s="3"/>
    </row>
    <row r="145" spans="1:15" x14ac:dyDescent="0.25">
      <c r="A145" s="3" t="s">
        <v>174</v>
      </c>
      <c r="B145" s="3" t="s">
        <v>181</v>
      </c>
      <c r="C145" s="3" t="s">
        <v>63</v>
      </c>
      <c r="D145" s="3" t="s">
        <v>63</v>
      </c>
      <c r="E145" s="3" t="s">
        <v>63</v>
      </c>
      <c r="F145" s="3" t="s">
        <v>63</v>
      </c>
      <c r="G145" s="3" t="s">
        <v>63</v>
      </c>
      <c r="H145" s="3" t="s">
        <v>63</v>
      </c>
      <c r="I145" s="3">
        <v>45.718919999999997</v>
      </c>
      <c r="J145" s="3" t="s">
        <v>63</v>
      </c>
      <c r="K145" s="3" t="s">
        <v>63</v>
      </c>
      <c r="L145" s="3" t="s">
        <v>63</v>
      </c>
      <c r="M145" s="3" t="s">
        <v>63</v>
      </c>
      <c r="N145" s="3"/>
      <c r="O145" s="3"/>
    </row>
    <row r="146" spans="1:15" x14ac:dyDescent="0.25">
      <c r="A146" s="3" t="s">
        <v>174</v>
      </c>
      <c r="B146" s="3" t="s">
        <v>182</v>
      </c>
      <c r="C146" s="3">
        <v>16.10153</v>
      </c>
      <c r="D146" s="3">
        <v>15.905329999999999</v>
      </c>
      <c r="E146" s="3">
        <v>15.00492</v>
      </c>
      <c r="F146" s="3" t="s">
        <v>63</v>
      </c>
      <c r="G146" s="3">
        <v>7.5605200000000004</v>
      </c>
      <c r="H146" s="3">
        <v>9.9731699999999996</v>
      </c>
      <c r="I146" s="3">
        <v>9.8785900000000009</v>
      </c>
      <c r="J146" s="3" t="s">
        <v>63</v>
      </c>
      <c r="K146" s="3" t="s">
        <v>63</v>
      </c>
      <c r="L146" s="3" t="s">
        <v>63</v>
      </c>
      <c r="M146" s="3" t="s">
        <v>63</v>
      </c>
      <c r="N146" s="3"/>
      <c r="O146" s="3"/>
    </row>
    <row r="147" spans="1:15" x14ac:dyDescent="0.25">
      <c r="A147" s="3" t="s">
        <v>174</v>
      </c>
      <c r="B147" s="3" t="s">
        <v>302</v>
      </c>
      <c r="C147" s="3" t="s">
        <v>63</v>
      </c>
      <c r="D147" s="3" t="s">
        <v>63</v>
      </c>
      <c r="E147" s="3" t="s">
        <v>63</v>
      </c>
      <c r="F147" s="3" t="s">
        <v>63</v>
      </c>
      <c r="G147" s="3" t="s">
        <v>63</v>
      </c>
      <c r="H147" s="3" t="s">
        <v>63</v>
      </c>
      <c r="I147" s="3">
        <v>62.33766</v>
      </c>
      <c r="J147" s="3" t="s">
        <v>63</v>
      </c>
      <c r="K147" s="3" t="s">
        <v>63</v>
      </c>
      <c r="L147" s="3">
        <v>41.095889999999997</v>
      </c>
      <c r="M147" s="3" t="s">
        <v>63</v>
      </c>
      <c r="N147" s="3"/>
      <c r="O147" s="3"/>
    </row>
    <row r="148" spans="1:15" x14ac:dyDescent="0.25">
      <c r="A148" s="3" t="s">
        <v>174</v>
      </c>
      <c r="B148" s="3" t="s">
        <v>294</v>
      </c>
      <c r="C148" s="3" t="s">
        <v>63</v>
      </c>
      <c r="D148" s="3" t="s">
        <v>63</v>
      </c>
      <c r="E148" s="3">
        <v>33.333329999999997</v>
      </c>
      <c r="F148" s="3">
        <v>28.73479</v>
      </c>
      <c r="G148" s="3">
        <v>52.672690000000003</v>
      </c>
      <c r="H148" s="3">
        <v>37.971640000000001</v>
      </c>
      <c r="I148" s="3" t="s">
        <v>63</v>
      </c>
      <c r="J148" s="3" t="s">
        <v>63</v>
      </c>
      <c r="K148" s="3" t="s">
        <v>63</v>
      </c>
      <c r="L148" s="3" t="s">
        <v>63</v>
      </c>
      <c r="M148" s="3" t="s">
        <v>63</v>
      </c>
      <c r="N148" s="3"/>
      <c r="O148" s="3"/>
    </row>
    <row r="149" spans="1:15" x14ac:dyDescent="0.25">
      <c r="A149" s="3" t="s">
        <v>174</v>
      </c>
      <c r="B149" s="3" t="s">
        <v>295</v>
      </c>
      <c r="C149" s="3" t="s">
        <v>63</v>
      </c>
      <c r="D149" s="3" t="s">
        <v>63</v>
      </c>
      <c r="E149" s="3" t="s">
        <v>63</v>
      </c>
      <c r="F149" s="3" t="s">
        <v>63</v>
      </c>
      <c r="G149" s="3">
        <v>51.923079999999999</v>
      </c>
      <c r="H149" s="3">
        <v>62.264150000000001</v>
      </c>
      <c r="I149" s="3">
        <v>57.585140000000003</v>
      </c>
      <c r="J149" s="3" t="s">
        <v>63</v>
      </c>
      <c r="K149" s="3">
        <v>48.286140000000003</v>
      </c>
      <c r="L149" s="3">
        <v>49.927010000000003</v>
      </c>
      <c r="M149" s="3" t="s">
        <v>63</v>
      </c>
      <c r="N149" s="3"/>
      <c r="O149" s="3"/>
    </row>
    <row r="150" spans="1:15" x14ac:dyDescent="0.25">
      <c r="A150" s="3" t="s">
        <v>174</v>
      </c>
      <c r="B150" s="3" t="s">
        <v>184</v>
      </c>
      <c r="C150" s="3">
        <v>42.303570000000001</v>
      </c>
      <c r="D150" s="3" t="s">
        <v>63</v>
      </c>
      <c r="E150" s="3" t="s">
        <v>63</v>
      </c>
      <c r="F150" s="3" t="s">
        <v>63</v>
      </c>
      <c r="G150" s="3" t="s">
        <v>63</v>
      </c>
      <c r="H150" s="3">
        <v>43.744340000000001</v>
      </c>
      <c r="I150" s="3" t="s">
        <v>63</v>
      </c>
      <c r="J150" s="3" t="s">
        <v>63</v>
      </c>
      <c r="K150" s="3" t="s">
        <v>63</v>
      </c>
      <c r="L150" s="3" t="s">
        <v>63</v>
      </c>
      <c r="M150" s="3" t="s">
        <v>63</v>
      </c>
      <c r="N150" s="3"/>
      <c r="O150" s="3"/>
    </row>
    <row r="151" spans="1:15" x14ac:dyDescent="0.25">
      <c r="A151" s="3" t="s">
        <v>185</v>
      </c>
      <c r="B151" s="3" t="s">
        <v>186</v>
      </c>
      <c r="C151" s="3">
        <v>82.336590000000001</v>
      </c>
      <c r="D151" s="3" t="s">
        <v>63</v>
      </c>
      <c r="E151" s="3" t="s">
        <v>63</v>
      </c>
      <c r="F151" s="3" t="s">
        <v>63</v>
      </c>
      <c r="G151" s="3" t="s">
        <v>63</v>
      </c>
      <c r="H151" s="3" t="s">
        <v>63</v>
      </c>
      <c r="I151" s="3" t="s">
        <v>63</v>
      </c>
      <c r="J151" s="3" t="s">
        <v>63</v>
      </c>
      <c r="K151" s="3" t="s">
        <v>63</v>
      </c>
      <c r="L151" s="3" t="s">
        <v>63</v>
      </c>
      <c r="M151" s="3" t="s">
        <v>63</v>
      </c>
      <c r="N151" s="3"/>
      <c r="O151" s="3"/>
    </row>
    <row r="152" spans="1:15" x14ac:dyDescent="0.25">
      <c r="A152" s="3" t="s">
        <v>185</v>
      </c>
      <c r="B152" s="3" t="s">
        <v>187</v>
      </c>
      <c r="C152" s="3" t="s">
        <v>63</v>
      </c>
      <c r="D152" s="3" t="s">
        <v>63</v>
      </c>
      <c r="E152" s="3" t="s">
        <v>63</v>
      </c>
      <c r="F152" s="3">
        <v>58.889690000000002</v>
      </c>
      <c r="G152" s="3" t="s">
        <v>63</v>
      </c>
      <c r="H152" s="3">
        <v>55.726120000000002</v>
      </c>
      <c r="I152" s="3" t="s">
        <v>63</v>
      </c>
      <c r="J152" s="3" t="s">
        <v>63</v>
      </c>
      <c r="K152" s="3" t="s">
        <v>63</v>
      </c>
      <c r="L152" s="3" t="s">
        <v>63</v>
      </c>
      <c r="M152" s="3" t="s">
        <v>63</v>
      </c>
      <c r="N152" s="3"/>
      <c r="O152" s="3"/>
    </row>
    <row r="153" spans="1:15" x14ac:dyDescent="0.25">
      <c r="A153" s="3" t="s">
        <v>185</v>
      </c>
      <c r="B153" s="3" t="s">
        <v>188</v>
      </c>
      <c r="C153" s="3">
        <v>81.099919999999997</v>
      </c>
      <c r="D153" s="3">
        <v>80.619020000000006</v>
      </c>
      <c r="E153" s="3">
        <v>79.277590000000004</v>
      </c>
      <c r="F153" s="3">
        <v>77.385499999999993</v>
      </c>
      <c r="G153" s="3" t="s">
        <v>63</v>
      </c>
      <c r="H153" s="3">
        <v>72.877600000000001</v>
      </c>
      <c r="I153" s="3">
        <v>70.592960000000005</v>
      </c>
      <c r="J153" s="3">
        <v>67.120339999999999</v>
      </c>
      <c r="K153" s="3">
        <v>66.333029999999994</v>
      </c>
      <c r="L153" s="3">
        <v>66.05198</v>
      </c>
      <c r="M153" s="3" t="s">
        <v>63</v>
      </c>
      <c r="N153" s="3"/>
      <c r="O153" s="3"/>
    </row>
    <row r="154" spans="1:15" x14ac:dyDescent="0.25">
      <c r="A154" s="3" t="s">
        <v>185</v>
      </c>
      <c r="B154" s="3" t="s">
        <v>189</v>
      </c>
      <c r="C154" s="3">
        <v>73.872590000000002</v>
      </c>
      <c r="D154" s="3" t="s">
        <v>63</v>
      </c>
      <c r="E154" s="3" t="s">
        <v>63</v>
      </c>
      <c r="F154" s="3" t="s">
        <v>63</v>
      </c>
      <c r="G154" s="3" t="s">
        <v>63</v>
      </c>
      <c r="H154" s="3" t="s">
        <v>63</v>
      </c>
      <c r="I154" s="3">
        <v>62.57788</v>
      </c>
      <c r="J154" s="3">
        <v>59.46416</v>
      </c>
      <c r="K154" s="3">
        <v>60.459249999999997</v>
      </c>
      <c r="L154" s="3">
        <v>64.722279999999998</v>
      </c>
      <c r="M154" s="3" t="s">
        <v>63</v>
      </c>
      <c r="N154" s="3"/>
      <c r="O154" s="3"/>
    </row>
    <row r="155" spans="1:15" x14ac:dyDescent="0.25">
      <c r="A155" s="3" t="s">
        <v>185</v>
      </c>
      <c r="B155" s="3" t="s">
        <v>190</v>
      </c>
      <c r="C155" s="3">
        <v>32.967910000000003</v>
      </c>
      <c r="D155" s="3" t="s">
        <v>63</v>
      </c>
      <c r="E155" s="3">
        <v>28.494219999999999</v>
      </c>
      <c r="F155" s="3">
        <v>27.446459999999998</v>
      </c>
      <c r="G155" s="3">
        <v>26.48357</v>
      </c>
      <c r="H155" s="3">
        <v>25.7941</v>
      </c>
      <c r="I155" s="3">
        <v>26.227350000000001</v>
      </c>
      <c r="J155" s="3">
        <v>25.457149999999999</v>
      </c>
      <c r="K155" s="3">
        <v>26.65239</v>
      </c>
      <c r="L155" s="3" t="s">
        <v>63</v>
      </c>
      <c r="M155" s="3" t="s">
        <v>63</v>
      </c>
      <c r="N155" s="3"/>
      <c r="O155" s="3"/>
    </row>
    <row r="156" spans="1:15" x14ac:dyDescent="0.25">
      <c r="A156" s="3" t="s">
        <v>185</v>
      </c>
      <c r="B156" s="3" t="s">
        <v>191</v>
      </c>
      <c r="C156" s="3" t="s">
        <v>63</v>
      </c>
      <c r="D156" s="3" t="s">
        <v>63</v>
      </c>
      <c r="E156" s="3">
        <v>59.85013</v>
      </c>
      <c r="F156" s="3" t="s">
        <v>63</v>
      </c>
      <c r="G156" s="3">
        <v>55.541699999999999</v>
      </c>
      <c r="H156" s="3">
        <v>54.057659999999998</v>
      </c>
      <c r="I156" s="3" t="s">
        <v>63</v>
      </c>
      <c r="J156" s="3" t="s">
        <v>63</v>
      </c>
      <c r="K156" s="3" t="s">
        <v>63</v>
      </c>
      <c r="L156" s="3" t="s">
        <v>63</v>
      </c>
      <c r="M156" s="3" t="s">
        <v>63</v>
      </c>
      <c r="N156" s="3"/>
      <c r="O156" s="3"/>
    </row>
    <row r="157" spans="1:15" x14ac:dyDescent="0.25">
      <c r="A157" s="3" t="s">
        <v>185</v>
      </c>
      <c r="B157" s="3" t="s">
        <v>192</v>
      </c>
      <c r="C157" s="3" t="s">
        <v>63</v>
      </c>
      <c r="D157" s="3">
        <v>83.667959999999994</v>
      </c>
      <c r="E157" s="3">
        <v>84.161500000000004</v>
      </c>
      <c r="F157" s="3" t="s">
        <v>63</v>
      </c>
      <c r="G157" s="3" t="s">
        <v>63</v>
      </c>
      <c r="H157" s="3" t="s">
        <v>63</v>
      </c>
      <c r="I157" s="3" t="s">
        <v>63</v>
      </c>
      <c r="J157" s="3" t="s">
        <v>63</v>
      </c>
      <c r="K157" s="3" t="s">
        <v>63</v>
      </c>
      <c r="L157" s="3" t="s">
        <v>63</v>
      </c>
      <c r="M157" s="3" t="s">
        <v>63</v>
      </c>
      <c r="N157" s="3"/>
      <c r="O157" s="3"/>
    </row>
    <row r="158" spans="1:15" x14ac:dyDescent="0.25">
      <c r="A158" s="3" t="s">
        <v>185</v>
      </c>
      <c r="B158" s="3" t="s">
        <v>193</v>
      </c>
      <c r="C158" s="3" t="s">
        <v>63</v>
      </c>
      <c r="D158" s="3" t="s">
        <v>63</v>
      </c>
      <c r="E158" s="3" t="s">
        <v>63</v>
      </c>
      <c r="F158" s="3" t="s">
        <v>63</v>
      </c>
      <c r="G158" s="3" t="s">
        <v>63</v>
      </c>
      <c r="H158" s="3">
        <v>81.312759999999997</v>
      </c>
      <c r="I158" s="3">
        <v>79.526340000000005</v>
      </c>
      <c r="J158" s="3">
        <v>80.849950000000007</v>
      </c>
      <c r="K158" s="3">
        <v>78.825509999999994</v>
      </c>
      <c r="L158" s="3">
        <v>77.852270000000004</v>
      </c>
      <c r="M158" s="3" t="s">
        <v>63</v>
      </c>
      <c r="N158" s="3"/>
      <c r="O158" s="3"/>
    </row>
    <row r="159" spans="1:15" x14ac:dyDescent="0.25">
      <c r="A159" s="3" t="s">
        <v>185</v>
      </c>
      <c r="B159" s="3" t="s">
        <v>194</v>
      </c>
      <c r="C159" s="3" t="s">
        <v>63</v>
      </c>
      <c r="D159" s="3" t="s">
        <v>63</v>
      </c>
      <c r="E159" s="3" t="s">
        <v>63</v>
      </c>
      <c r="F159" s="3">
        <v>55.607810000000001</v>
      </c>
      <c r="G159" s="3">
        <v>51.225099999999998</v>
      </c>
      <c r="H159" s="3" t="s">
        <v>63</v>
      </c>
      <c r="I159" s="3" t="s">
        <v>63</v>
      </c>
      <c r="J159" s="3">
        <v>56.150350000000003</v>
      </c>
      <c r="K159" s="3">
        <v>49.872520000000002</v>
      </c>
      <c r="L159" s="3" t="s">
        <v>63</v>
      </c>
      <c r="M159" s="3" t="s">
        <v>63</v>
      </c>
      <c r="N159" s="3"/>
      <c r="O159" s="3"/>
    </row>
    <row r="160" spans="1:15" x14ac:dyDescent="0.25">
      <c r="A160" s="3" t="s">
        <v>185</v>
      </c>
      <c r="B160" s="3" t="s">
        <v>196</v>
      </c>
      <c r="C160" s="3" t="s">
        <v>63</v>
      </c>
      <c r="D160" s="3" t="s">
        <v>63</v>
      </c>
      <c r="E160" s="3" t="s">
        <v>63</v>
      </c>
      <c r="F160" s="3" t="s">
        <v>63</v>
      </c>
      <c r="G160" s="3">
        <v>69.175380000000004</v>
      </c>
      <c r="H160" s="3" t="s">
        <v>63</v>
      </c>
      <c r="I160" s="3">
        <v>67.889340000000004</v>
      </c>
      <c r="J160" s="3">
        <v>63.504350000000002</v>
      </c>
      <c r="K160" s="3">
        <v>60.770409999999998</v>
      </c>
      <c r="L160" s="3">
        <v>58.254289999999997</v>
      </c>
      <c r="M160" s="3" t="s">
        <v>63</v>
      </c>
      <c r="N160" s="3"/>
      <c r="O160" s="3"/>
    </row>
    <row r="161" spans="1:15" x14ac:dyDescent="0.25">
      <c r="A161" s="3" t="s">
        <v>185</v>
      </c>
      <c r="B161" s="3" t="s">
        <v>198</v>
      </c>
      <c r="C161" s="3" t="s">
        <v>63</v>
      </c>
      <c r="D161" s="3" t="s">
        <v>63</v>
      </c>
      <c r="E161" s="3" t="s">
        <v>63</v>
      </c>
      <c r="F161" s="3" t="s">
        <v>63</v>
      </c>
      <c r="G161" s="3" t="s">
        <v>63</v>
      </c>
      <c r="H161" s="3">
        <v>66.292090000000002</v>
      </c>
      <c r="I161" s="3" t="s">
        <v>63</v>
      </c>
      <c r="J161" s="3" t="s">
        <v>63</v>
      </c>
      <c r="K161" s="3" t="s">
        <v>63</v>
      </c>
      <c r="L161" s="3" t="s">
        <v>63</v>
      </c>
      <c r="M161" s="3" t="s">
        <v>63</v>
      </c>
      <c r="N161" s="3"/>
      <c r="O161" s="3"/>
    </row>
    <row r="162" spans="1:15" x14ac:dyDescent="0.25">
      <c r="A162" s="3" t="s">
        <v>185</v>
      </c>
      <c r="B162" s="3" t="s">
        <v>297</v>
      </c>
      <c r="C162" s="3">
        <v>55.458300000000001</v>
      </c>
      <c r="D162" s="3">
        <v>54.081569999999999</v>
      </c>
      <c r="E162" s="3">
        <v>50.244759999999999</v>
      </c>
      <c r="F162" s="3">
        <v>36.45326</v>
      </c>
      <c r="G162" s="3">
        <v>35.556780000000003</v>
      </c>
      <c r="H162" s="3">
        <v>45.983170000000001</v>
      </c>
      <c r="I162" s="3" t="s">
        <v>63</v>
      </c>
      <c r="J162" s="3">
        <v>50.567100000000003</v>
      </c>
      <c r="K162" s="3">
        <v>48.696669999999997</v>
      </c>
      <c r="L162" s="3" t="s">
        <v>63</v>
      </c>
      <c r="M162" s="3" t="s">
        <v>63</v>
      </c>
      <c r="N162" s="3"/>
      <c r="O162" s="3"/>
    </row>
    <row r="163" spans="1:15" x14ac:dyDescent="0.25">
      <c r="A163" s="3" t="s">
        <v>185</v>
      </c>
      <c r="B163" s="3" t="s">
        <v>199</v>
      </c>
      <c r="C163" s="3">
        <v>19.009840000000001</v>
      </c>
      <c r="D163" s="3">
        <v>20.20158</v>
      </c>
      <c r="E163" s="3">
        <v>18.557829999999999</v>
      </c>
      <c r="F163" s="3">
        <v>19.51784</v>
      </c>
      <c r="G163" s="3">
        <v>18.05376</v>
      </c>
      <c r="H163" s="3">
        <v>16.186679999999999</v>
      </c>
      <c r="I163" s="3" t="s">
        <v>63</v>
      </c>
      <c r="J163" s="3" t="s">
        <v>63</v>
      </c>
      <c r="K163" s="3" t="s">
        <v>63</v>
      </c>
      <c r="L163" s="3" t="s">
        <v>63</v>
      </c>
      <c r="M163" s="3" t="s">
        <v>63</v>
      </c>
      <c r="N163" s="3"/>
      <c r="O163" s="3"/>
    </row>
    <row r="164" spans="1:15" x14ac:dyDescent="0.25">
      <c r="A164" s="3" t="s">
        <v>185</v>
      </c>
      <c r="B164" s="3" t="s">
        <v>200</v>
      </c>
      <c r="C164" s="3" t="s">
        <v>63</v>
      </c>
      <c r="D164" s="3" t="s">
        <v>63</v>
      </c>
      <c r="E164" s="3" t="s">
        <v>63</v>
      </c>
      <c r="F164" s="3" t="s">
        <v>63</v>
      </c>
      <c r="G164" s="3">
        <v>71.593800000000002</v>
      </c>
      <c r="H164" s="3">
        <v>74.010419999999996</v>
      </c>
      <c r="I164" s="3" t="s">
        <v>63</v>
      </c>
      <c r="J164" s="3" t="s">
        <v>63</v>
      </c>
      <c r="K164" s="3" t="s">
        <v>63</v>
      </c>
      <c r="L164" s="3" t="s">
        <v>63</v>
      </c>
      <c r="M164" s="3" t="s">
        <v>63</v>
      </c>
      <c r="N164" s="3"/>
      <c r="O164" s="3"/>
    </row>
    <row r="165" spans="1:15" x14ac:dyDescent="0.25">
      <c r="A165" s="3" t="s">
        <v>185</v>
      </c>
      <c r="B165" s="3" t="s">
        <v>203</v>
      </c>
      <c r="C165" s="3" t="s">
        <v>63</v>
      </c>
      <c r="D165" s="3" t="s">
        <v>63</v>
      </c>
      <c r="E165" s="3" t="s">
        <v>63</v>
      </c>
      <c r="F165" s="3">
        <v>38.14443</v>
      </c>
      <c r="G165" s="3">
        <v>44.456389999999999</v>
      </c>
      <c r="H165" s="3">
        <v>39.030259999999998</v>
      </c>
      <c r="I165" s="3">
        <v>38.388460000000002</v>
      </c>
      <c r="J165" s="3">
        <v>37.835740000000001</v>
      </c>
      <c r="K165" s="3">
        <v>32.217089999999999</v>
      </c>
      <c r="L165" s="3">
        <v>27.879619999999999</v>
      </c>
      <c r="M165" s="3" t="s">
        <v>63</v>
      </c>
      <c r="N165" s="3"/>
      <c r="O165" s="3"/>
    </row>
    <row r="166" spans="1:15" x14ac:dyDescent="0.25">
      <c r="A166" s="3" t="s">
        <v>185</v>
      </c>
      <c r="B166" s="3" t="s">
        <v>204</v>
      </c>
      <c r="C166" s="3" t="s">
        <v>63</v>
      </c>
      <c r="D166" s="3">
        <v>70.113829999999993</v>
      </c>
      <c r="E166" s="3" t="s">
        <v>63</v>
      </c>
      <c r="F166" s="3" t="s">
        <v>63</v>
      </c>
      <c r="G166" s="3">
        <v>67.489999999999995</v>
      </c>
      <c r="H166" s="3" t="s">
        <v>63</v>
      </c>
      <c r="I166" s="3" t="s">
        <v>63</v>
      </c>
      <c r="J166" s="3" t="s">
        <v>63</v>
      </c>
      <c r="K166" s="3" t="s">
        <v>63</v>
      </c>
      <c r="L166" s="3" t="s">
        <v>63</v>
      </c>
      <c r="M166" s="3" t="s">
        <v>63</v>
      </c>
      <c r="N166" s="3"/>
      <c r="O166" s="3"/>
    </row>
    <row r="167" spans="1:15" x14ac:dyDescent="0.25">
      <c r="A167" s="3" t="s">
        <v>185</v>
      </c>
      <c r="B167" s="3" t="s">
        <v>207</v>
      </c>
      <c r="C167" s="3">
        <v>31.178540000000002</v>
      </c>
      <c r="D167" s="3">
        <v>30.129950000000001</v>
      </c>
      <c r="E167" s="3">
        <v>30.008510000000001</v>
      </c>
      <c r="F167" s="3">
        <v>32.30247</v>
      </c>
      <c r="G167" s="3">
        <v>33.174439999999997</v>
      </c>
      <c r="H167" s="3">
        <v>32.338410000000003</v>
      </c>
      <c r="I167" s="3">
        <v>33.917209999999997</v>
      </c>
      <c r="J167" s="3" t="s">
        <v>63</v>
      </c>
      <c r="K167" s="3" t="s">
        <v>63</v>
      </c>
      <c r="L167" s="3" t="s">
        <v>63</v>
      </c>
      <c r="M167" s="3" t="s">
        <v>63</v>
      </c>
      <c r="N167" s="3"/>
      <c r="O167" s="3"/>
    </row>
    <row r="168" spans="1:15" x14ac:dyDescent="0.25">
      <c r="A168" s="3" t="s">
        <v>185</v>
      </c>
      <c r="B168" s="3" t="s">
        <v>208</v>
      </c>
      <c r="C168" s="3" t="s">
        <v>63</v>
      </c>
      <c r="D168" s="3" t="s">
        <v>63</v>
      </c>
      <c r="E168" s="3" t="s">
        <v>63</v>
      </c>
      <c r="F168" s="3" t="s">
        <v>63</v>
      </c>
      <c r="G168" s="3">
        <v>25.532060000000001</v>
      </c>
      <c r="H168" s="3" t="s">
        <v>63</v>
      </c>
      <c r="I168" s="3" t="s">
        <v>63</v>
      </c>
      <c r="J168" s="3" t="s">
        <v>63</v>
      </c>
      <c r="K168" s="3" t="s">
        <v>63</v>
      </c>
      <c r="L168" s="3" t="s">
        <v>63</v>
      </c>
      <c r="M168" s="3" t="s">
        <v>63</v>
      </c>
      <c r="N168" s="3"/>
      <c r="O168" s="3"/>
    </row>
    <row r="169" spans="1:15" x14ac:dyDescent="0.25">
      <c r="A169" s="3" t="s">
        <v>185</v>
      </c>
      <c r="B169" s="3" t="s">
        <v>209</v>
      </c>
      <c r="C169" s="3" t="s">
        <v>63</v>
      </c>
      <c r="D169" s="3" t="s">
        <v>63</v>
      </c>
      <c r="E169" s="3" t="s">
        <v>63</v>
      </c>
      <c r="F169" s="3" t="s">
        <v>63</v>
      </c>
      <c r="G169" s="3" t="s">
        <v>63</v>
      </c>
      <c r="H169" s="3" t="s">
        <v>63</v>
      </c>
      <c r="I169" s="3" t="s">
        <v>63</v>
      </c>
      <c r="J169" s="3" t="s">
        <v>63</v>
      </c>
      <c r="K169" s="3">
        <v>64.696150000000003</v>
      </c>
      <c r="L169" s="3">
        <v>63.788910000000001</v>
      </c>
      <c r="M169" s="3" t="s">
        <v>63</v>
      </c>
      <c r="N169" s="3"/>
      <c r="O169" s="3"/>
    </row>
    <row r="170" spans="1:15" x14ac:dyDescent="0.25">
      <c r="A170" s="3" t="s">
        <v>185</v>
      </c>
      <c r="B170" s="3" t="s">
        <v>210</v>
      </c>
      <c r="C170" s="3" t="s">
        <v>63</v>
      </c>
      <c r="D170" s="3" t="s">
        <v>63</v>
      </c>
      <c r="E170" s="3" t="s">
        <v>63</v>
      </c>
      <c r="F170" s="3">
        <v>67.386070000000004</v>
      </c>
      <c r="G170" s="3">
        <v>58.005760000000002</v>
      </c>
      <c r="H170" s="3">
        <v>58.408909999999999</v>
      </c>
      <c r="I170" s="3">
        <v>59.825699999999998</v>
      </c>
      <c r="J170" s="3" t="s">
        <v>63</v>
      </c>
      <c r="K170" s="3">
        <v>66.311819999999997</v>
      </c>
      <c r="L170" s="3">
        <v>68.950379999999996</v>
      </c>
      <c r="M170" s="3" t="s">
        <v>63</v>
      </c>
      <c r="N170" s="3"/>
      <c r="O170" s="3"/>
    </row>
    <row r="171" spans="1:15" x14ac:dyDescent="0.25">
      <c r="A171" s="3" t="s">
        <v>185</v>
      </c>
      <c r="B171" s="3" t="s">
        <v>211</v>
      </c>
      <c r="C171" s="3">
        <v>73.603089999999995</v>
      </c>
      <c r="D171" s="3">
        <v>73.489289999999997</v>
      </c>
      <c r="E171" s="3" t="s">
        <v>63</v>
      </c>
      <c r="F171" s="3">
        <v>69.955770000000001</v>
      </c>
      <c r="G171" s="3">
        <v>69.401290000000003</v>
      </c>
      <c r="H171" s="3">
        <v>70.935310000000001</v>
      </c>
      <c r="I171" s="3">
        <v>68.893270000000001</v>
      </c>
      <c r="J171" s="3">
        <v>70.764709999999994</v>
      </c>
      <c r="K171" s="3">
        <v>75.130489999999995</v>
      </c>
      <c r="L171" s="3" t="s">
        <v>63</v>
      </c>
      <c r="M171" s="3" t="s">
        <v>63</v>
      </c>
      <c r="N171" s="3"/>
      <c r="O171" s="3"/>
    </row>
    <row r="172" spans="1:15" x14ac:dyDescent="0.25">
      <c r="A172" s="3" t="s">
        <v>185</v>
      </c>
      <c r="B172" s="3" t="s">
        <v>212</v>
      </c>
      <c r="C172" s="3" t="s">
        <v>63</v>
      </c>
      <c r="D172" s="3" t="s">
        <v>63</v>
      </c>
      <c r="E172" s="3">
        <v>83.107849999999999</v>
      </c>
      <c r="F172" s="3">
        <v>73.132279999999994</v>
      </c>
      <c r="G172" s="3">
        <v>72.830879999999993</v>
      </c>
      <c r="H172" s="3">
        <v>72.114180000000005</v>
      </c>
      <c r="I172" s="3">
        <v>64.765079999999998</v>
      </c>
      <c r="J172" s="3">
        <v>64.538560000000004</v>
      </c>
      <c r="K172" s="3">
        <v>63.992229999999999</v>
      </c>
      <c r="L172" s="3">
        <v>61.125279999999997</v>
      </c>
      <c r="M172" s="3" t="s">
        <v>63</v>
      </c>
      <c r="N172" s="3"/>
      <c r="O172" s="3"/>
    </row>
    <row r="173" spans="1:15" x14ac:dyDescent="0.25">
      <c r="A173" s="3" t="s">
        <v>185</v>
      </c>
      <c r="B173" s="3" t="s">
        <v>213</v>
      </c>
      <c r="C173" s="3" t="s">
        <v>63</v>
      </c>
      <c r="D173" s="3" t="s">
        <v>63</v>
      </c>
      <c r="E173" s="3" t="s">
        <v>63</v>
      </c>
      <c r="F173" s="3" t="s">
        <v>63</v>
      </c>
      <c r="G173" s="3" t="s">
        <v>63</v>
      </c>
      <c r="H173" s="3">
        <v>13.203670000000001</v>
      </c>
      <c r="I173" s="3">
        <v>15.698</v>
      </c>
      <c r="J173" s="3">
        <v>18.305440000000001</v>
      </c>
      <c r="K173" s="3">
        <v>19.952439999999999</v>
      </c>
      <c r="L173" s="3">
        <v>20.971609999999998</v>
      </c>
      <c r="M173" s="3" t="s">
        <v>63</v>
      </c>
      <c r="N173" s="3"/>
      <c r="O173" s="3"/>
    </row>
    <row r="174" spans="1:15" x14ac:dyDescent="0.25">
      <c r="A174" s="3" t="s">
        <v>185</v>
      </c>
      <c r="B174" s="3" t="s">
        <v>214</v>
      </c>
      <c r="C174" s="3">
        <v>64.264840000000007</v>
      </c>
      <c r="D174" s="3">
        <v>65.223640000000003</v>
      </c>
      <c r="E174" s="3">
        <v>67.505679999999998</v>
      </c>
      <c r="F174" s="3">
        <v>65.020880000000005</v>
      </c>
      <c r="G174" s="3">
        <v>66.162819999999996</v>
      </c>
      <c r="H174" s="3">
        <v>68.858829999999998</v>
      </c>
      <c r="I174" s="3" t="s">
        <v>63</v>
      </c>
      <c r="J174" s="3" t="s">
        <v>63</v>
      </c>
      <c r="K174" s="3" t="s">
        <v>63</v>
      </c>
      <c r="L174" s="3" t="s">
        <v>63</v>
      </c>
      <c r="M174" s="3" t="s">
        <v>63</v>
      </c>
      <c r="N174" s="3"/>
      <c r="O174" s="3"/>
    </row>
    <row r="175" spans="1:15" x14ac:dyDescent="0.25">
      <c r="A175" s="3" t="s">
        <v>185</v>
      </c>
      <c r="B175" s="3" t="s">
        <v>216</v>
      </c>
      <c r="C175" s="3">
        <v>93.155720000000002</v>
      </c>
      <c r="D175" s="3">
        <v>92.481039999999993</v>
      </c>
      <c r="E175" s="3" t="s">
        <v>63</v>
      </c>
      <c r="F175" s="3" t="s">
        <v>63</v>
      </c>
      <c r="G175" s="3">
        <v>89.544979999999995</v>
      </c>
      <c r="H175" s="3">
        <v>88.116839999999996</v>
      </c>
      <c r="I175" s="3" t="s">
        <v>63</v>
      </c>
      <c r="J175" s="3">
        <v>86.148049999999998</v>
      </c>
      <c r="K175" s="3" t="s">
        <v>63</v>
      </c>
      <c r="L175" s="3" t="s">
        <v>63</v>
      </c>
      <c r="M175" s="3" t="s">
        <v>63</v>
      </c>
      <c r="N175" s="3"/>
      <c r="O175" s="3"/>
    </row>
    <row r="176" spans="1:15" x14ac:dyDescent="0.25">
      <c r="A176" s="3" t="s">
        <v>185</v>
      </c>
      <c r="B176" s="3" t="s">
        <v>217</v>
      </c>
      <c r="C176" s="3" t="s">
        <v>63</v>
      </c>
      <c r="D176" s="3" t="s">
        <v>63</v>
      </c>
      <c r="E176" s="3" t="s">
        <v>63</v>
      </c>
      <c r="F176" s="3" t="s">
        <v>63</v>
      </c>
      <c r="G176" s="3" t="s">
        <v>63</v>
      </c>
      <c r="H176" s="3" t="s">
        <v>63</v>
      </c>
      <c r="I176" s="3" t="s">
        <v>63</v>
      </c>
      <c r="J176" s="3">
        <v>24.012969999999999</v>
      </c>
      <c r="K176" s="3">
        <v>43.524549999999998</v>
      </c>
      <c r="L176" s="3">
        <v>49.795929999999998</v>
      </c>
      <c r="M176" s="3" t="s">
        <v>63</v>
      </c>
      <c r="N176" s="3"/>
      <c r="O176" s="3"/>
    </row>
    <row r="177" spans="1:15" x14ac:dyDescent="0.25">
      <c r="A177" s="3" t="s">
        <v>185</v>
      </c>
      <c r="B177" s="3" t="s">
        <v>218</v>
      </c>
      <c r="C177" s="3">
        <v>47.408209999999997</v>
      </c>
      <c r="D177" s="3" t="s">
        <v>63</v>
      </c>
      <c r="E177" s="3" t="s">
        <v>63</v>
      </c>
      <c r="F177" s="3">
        <v>34.711030000000001</v>
      </c>
      <c r="G177" s="3">
        <v>22.650500000000001</v>
      </c>
      <c r="H177" s="3">
        <v>17.337440000000001</v>
      </c>
      <c r="I177" s="3" t="s">
        <v>63</v>
      </c>
      <c r="J177" s="3" t="s">
        <v>63</v>
      </c>
      <c r="K177" s="3" t="s">
        <v>63</v>
      </c>
      <c r="L177" s="3" t="s">
        <v>63</v>
      </c>
      <c r="M177" s="3" t="s">
        <v>63</v>
      </c>
      <c r="N177" s="3"/>
      <c r="O177" s="3"/>
    </row>
    <row r="178" spans="1:15" x14ac:dyDescent="0.25">
      <c r="A178" s="3" t="s">
        <v>185</v>
      </c>
      <c r="B178" s="3" t="s">
        <v>220</v>
      </c>
      <c r="C178" s="3">
        <v>43.486939999999997</v>
      </c>
      <c r="D178" s="3" t="s">
        <v>63</v>
      </c>
      <c r="E178" s="3" t="s">
        <v>63</v>
      </c>
      <c r="F178" s="3">
        <v>27.814330000000002</v>
      </c>
      <c r="G178" s="3">
        <v>13.347099999999999</v>
      </c>
      <c r="H178" s="3">
        <v>15.5777</v>
      </c>
      <c r="I178" s="3" t="s">
        <v>63</v>
      </c>
      <c r="J178" s="3">
        <v>16.303280000000001</v>
      </c>
      <c r="K178" s="3">
        <v>13.798539999999999</v>
      </c>
      <c r="L178" s="3">
        <v>18.108689999999999</v>
      </c>
      <c r="M178" s="3" t="s">
        <v>63</v>
      </c>
      <c r="N178" s="3"/>
      <c r="O178" s="3"/>
    </row>
    <row r="179" spans="1:15" x14ac:dyDescent="0.25">
      <c r="A179" s="3" t="s">
        <v>185</v>
      </c>
      <c r="B179" s="3" t="s">
        <v>221</v>
      </c>
      <c r="C179" s="3" t="s">
        <v>63</v>
      </c>
      <c r="D179" s="3" t="s">
        <v>63</v>
      </c>
      <c r="E179" s="3" t="s">
        <v>63</v>
      </c>
      <c r="F179" s="3">
        <v>68.878370000000004</v>
      </c>
      <c r="G179" s="3" t="s">
        <v>63</v>
      </c>
      <c r="H179" s="3">
        <v>61.31277</v>
      </c>
      <c r="I179" s="3" t="s">
        <v>63</v>
      </c>
      <c r="J179" s="3">
        <v>60.883710000000001</v>
      </c>
      <c r="K179" s="3">
        <v>65.453440000000001</v>
      </c>
      <c r="L179" s="3" t="s">
        <v>63</v>
      </c>
      <c r="M179" s="3" t="s">
        <v>63</v>
      </c>
      <c r="N179" s="3"/>
      <c r="O179" s="3"/>
    </row>
    <row r="180" spans="1:15" x14ac:dyDescent="0.25">
      <c r="A180" s="3" t="s">
        <v>185</v>
      </c>
      <c r="B180" s="3" t="s">
        <v>222</v>
      </c>
      <c r="C180" s="3" t="s">
        <v>63</v>
      </c>
      <c r="D180" s="3" t="s">
        <v>63</v>
      </c>
      <c r="E180" s="3" t="s">
        <v>63</v>
      </c>
      <c r="F180" s="3" t="s">
        <v>63</v>
      </c>
      <c r="G180" s="3" t="s">
        <v>63</v>
      </c>
      <c r="H180" s="3">
        <v>12.47467</v>
      </c>
      <c r="I180" s="3" t="s">
        <v>63</v>
      </c>
      <c r="J180" s="3">
        <v>16.792020000000001</v>
      </c>
      <c r="K180" s="3">
        <v>20.648479999999999</v>
      </c>
      <c r="L180" s="3" t="s">
        <v>63</v>
      </c>
      <c r="M180" s="3" t="s">
        <v>63</v>
      </c>
      <c r="N180" s="3"/>
      <c r="O180" s="3"/>
    </row>
    <row r="181" spans="1:15" x14ac:dyDescent="0.25">
      <c r="A181" s="3" t="s">
        <v>185</v>
      </c>
      <c r="B181" s="3" t="s">
        <v>223</v>
      </c>
      <c r="C181" s="3" t="s">
        <v>63</v>
      </c>
      <c r="D181" s="3">
        <v>58.499630000000003</v>
      </c>
      <c r="E181" s="3" t="s">
        <v>63</v>
      </c>
      <c r="F181" s="3" t="s">
        <v>63</v>
      </c>
      <c r="G181" s="3" t="s">
        <v>63</v>
      </c>
      <c r="H181" s="3">
        <v>64.306730000000002</v>
      </c>
      <c r="I181" s="3" t="s">
        <v>63</v>
      </c>
      <c r="J181" s="3" t="s">
        <v>63</v>
      </c>
      <c r="K181" s="3" t="s">
        <v>63</v>
      </c>
      <c r="L181" s="3" t="s">
        <v>63</v>
      </c>
      <c r="M181" s="3" t="s">
        <v>63</v>
      </c>
      <c r="N181" s="3"/>
      <c r="O181" s="3"/>
    </row>
    <row r="182" spans="1:15" x14ac:dyDescent="0.25">
      <c r="A182" s="3" t="s">
        <v>185</v>
      </c>
      <c r="B182" s="3" t="s">
        <v>224</v>
      </c>
      <c r="C182" s="3" t="s">
        <v>63</v>
      </c>
      <c r="D182" s="3" t="s">
        <v>63</v>
      </c>
      <c r="E182" s="3" t="s">
        <v>63</v>
      </c>
      <c r="F182" s="3" t="s">
        <v>63</v>
      </c>
      <c r="G182" s="3" t="s">
        <v>63</v>
      </c>
      <c r="H182" s="3" t="s">
        <v>63</v>
      </c>
      <c r="I182" s="3" t="s">
        <v>63</v>
      </c>
      <c r="J182" s="3">
        <v>56.507170000000002</v>
      </c>
      <c r="K182" s="3" t="s">
        <v>63</v>
      </c>
      <c r="L182" s="3" t="s">
        <v>63</v>
      </c>
      <c r="M182" s="3" t="s">
        <v>63</v>
      </c>
      <c r="N182" s="3"/>
      <c r="O182" s="3"/>
    </row>
    <row r="183" spans="1:15" x14ac:dyDescent="0.25">
      <c r="A183" s="3" t="s">
        <v>185</v>
      </c>
      <c r="B183" s="3" t="s">
        <v>226</v>
      </c>
      <c r="C183" s="3" t="s">
        <v>63</v>
      </c>
      <c r="D183" s="3" t="s">
        <v>63</v>
      </c>
      <c r="E183" s="3" t="s">
        <v>63</v>
      </c>
      <c r="F183" s="3" t="s">
        <v>63</v>
      </c>
      <c r="G183" s="3" t="s">
        <v>63</v>
      </c>
      <c r="H183" s="3" t="s">
        <v>63</v>
      </c>
      <c r="I183" s="3">
        <v>85.775319999999994</v>
      </c>
      <c r="J183" s="3" t="s">
        <v>63</v>
      </c>
      <c r="K183" s="3" t="s">
        <v>63</v>
      </c>
      <c r="L183" s="3" t="s">
        <v>63</v>
      </c>
      <c r="M183" s="3" t="s">
        <v>63</v>
      </c>
      <c r="N183" s="3"/>
      <c r="O183" s="3"/>
    </row>
    <row r="184" spans="1:15" x14ac:dyDescent="0.25">
      <c r="A184" s="3" t="s">
        <v>185</v>
      </c>
      <c r="B184" s="3" t="s">
        <v>228</v>
      </c>
      <c r="C184" s="3" t="s">
        <v>63</v>
      </c>
      <c r="D184" s="3" t="s">
        <v>63</v>
      </c>
      <c r="E184" s="3">
        <v>48.337719999999997</v>
      </c>
      <c r="F184" s="3">
        <v>47.799840000000003</v>
      </c>
      <c r="G184" s="3" t="s">
        <v>63</v>
      </c>
      <c r="H184" s="3" t="s">
        <v>63</v>
      </c>
      <c r="I184" s="3" t="s">
        <v>63</v>
      </c>
      <c r="J184" s="3" t="s">
        <v>63</v>
      </c>
      <c r="K184" s="3" t="s">
        <v>63</v>
      </c>
      <c r="L184" s="3" t="s">
        <v>63</v>
      </c>
      <c r="M184" s="3" t="s">
        <v>63</v>
      </c>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303</v>
      </c>
    </row>
    <row r="4" spans="1:15" x14ac:dyDescent="0.25">
      <c r="A4" t="s">
        <v>304</v>
      </c>
    </row>
    <row r="5" spans="1:15" x14ac:dyDescent="0.25">
      <c r="A5" t="s">
        <v>305</v>
      </c>
    </row>
    <row r="6" spans="1:15" x14ac:dyDescent="0.25">
      <c r="A6" t="s">
        <v>306</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64</v>
      </c>
      <c r="C11" s="3">
        <v>36.649419999999999</v>
      </c>
      <c r="D11" s="3" t="s">
        <v>63</v>
      </c>
      <c r="E11" s="3" t="s">
        <v>63</v>
      </c>
      <c r="F11" s="3" t="s">
        <v>63</v>
      </c>
      <c r="G11" s="3" t="s">
        <v>63</v>
      </c>
      <c r="H11" s="3" t="s">
        <v>63</v>
      </c>
      <c r="I11" s="3" t="s">
        <v>63</v>
      </c>
      <c r="J11" s="3" t="s">
        <v>63</v>
      </c>
      <c r="K11" s="3" t="s">
        <v>63</v>
      </c>
      <c r="L11" s="3" t="s">
        <v>63</v>
      </c>
      <c r="M11" s="3" t="s">
        <v>63</v>
      </c>
      <c r="N11" s="3"/>
      <c r="O11" s="3"/>
    </row>
    <row r="12" spans="1:15" x14ac:dyDescent="0.25">
      <c r="A12" s="3" t="s">
        <v>61</v>
      </c>
      <c r="B12" s="3" t="s">
        <v>65</v>
      </c>
      <c r="C12" s="3" t="s">
        <v>63</v>
      </c>
      <c r="D12" s="3" t="s">
        <v>63</v>
      </c>
      <c r="E12" s="3" t="s">
        <v>63</v>
      </c>
      <c r="F12" s="3" t="s">
        <v>63</v>
      </c>
      <c r="G12" s="3" t="s">
        <v>63</v>
      </c>
      <c r="H12" s="3" t="s">
        <v>63</v>
      </c>
      <c r="I12" s="3" t="s">
        <v>63</v>
      </c>
      <c r="J12" s="3" t="s">
        <v>63</v>
      </c>
      <c r="K12" s="3">
        <v>34.631830000000001</v>
      </c>
      <c r="L12" s="3" t="s">
        <v>63</v>
      </c>
      <c r="M12" s="3">
        <v>41.397889999999997</v>
      </c>
      <c r="N12" s="3"/>
      <c r="O12" s="3"/>
    </row>
    <row r="13" spans="1:15" x14ac:dyDescent="0.25">
      <c r="A13" s="3" t="s">
        <v>61</v>
      </c>
      <c r="B13" s="3" t="s">
        <v>67</v>
      </c>
      <c r="C13" s="3" t="s">
        <v>63</v>
      </c>
      <c r="D13" s="3" t="s">
        <v>63</v>
      </c>
      <c r="E13" s="3" t="s">
        <v>63</v>
      </c>
      <c r="F13" s="3">
        <v>36.693899999999999</v>
      </c>
      <c r="G13" s="3">
        <v>39.169159999999998</v>
      </c>
      <c r="H13" s="3">
        <v>48.758690000000001</v>
      </c>
      <c r="I13" s="3">
        <v>50.776339999999998</v>
      </c>
      <c r="J13" s="3" t="s">
        <v>63</v>
      </c>
      <c r="K13" s="3" t="s">
        <v>63</v>
      </c>
      <c r="L13" s="3" t="s">
        <v>63</v>
      </c>
      <c r="M13" s="3" t="s">
        <v>63</v>
      </c>
      <c r="N13" s="3"/>
      <c r="O13" s="3"/>
    </row>
    <row r="14" spans="1:15" x14ac:dyDescent="0.25">
      <c r="A14" s="3" t="s">
        <v>61</v>
      </c>
      <c r="B14" s="3" t="s">
        <v>68</v>
      </c>
      <c r="C14" s="3" t="s">
        <v>63</v>
      </c>
      <c r="D14" s="3">
        <v>99.191909999999993</v>
      </c>
      <c r="E14" s="3">
        <v>98.757109999999997</v>
      </c>
      <c r="F14" s="3">
        <v>99.014719999999997</v>
      </c>
      <c r="G14" s="3">
        <v>98.979669999999999</v>
      </c>
      <c r="H14" s="3">
        <v>94.642759999999996</v>
      </c>
      <c r="I14" s="3">
        <v>91.232020000000006</v>
      </c>
      <c r="J14" s="3" t="s">
        <v>63</v>
      </c>
      <c r="K14" s="3" t="s">
        <v>63</v>
      </c>
      <c r="L14" s="3">
        <v>90.401560000000003</v>
      </c>
      <c r="M14" s="3" t="s">
        <v>63</v>
      </c>
      <c r="N14" s="3"/>
      <c r="O14" s="3"/>
    </row>
    <row r="15" spans="1:15" x14ac:dyDescent="0.25">
      <c r="A15" s="3" t="s">
        <v>61</v>
      </c>
      <c r="B15" s="3" t="s">
        <v>69</v>
      </c>
      <c r="C15" s="3">
        <v>53.959209999999999</v>
      </c>
      <c r="D15" s="3">
        <v>56.275669999999998</v>
      </c>
      <c r="E15" s="3">
        <v>64.334900000000005</v>
      </c>
      <c r="F15" s="3">
        <v>65.148439999999994</v>
      </c>
      <c r="G15" s="3">
        <v>67.306640000000002</v>
      </c>
      <c r="H15" s="3">
        <v>69.358519999999999</v>
      </c>
      <c r="I15" s="3">
        <v>72.527320000000003</v>
      </c>
      <c r="J15" s="3">
        <v>95.299890000000005</v>
      </c>
      <c r="K15" s="3">
        <v>91.269720000000007</v>
      </c>
      <c r="L15" s="3">
        <v>89.761439999999993</v>
      </c>
      <c r="M15" s="3" t="s">
        <v>63</v>
      </c>
      <c r="N15" s="3"/>
      <c r="O15" s="3"/>
    </row>
    <row r="16" spans="1:15" x14ac:dyDescent="0.25">
      <c r="A16" s="3" t="s">
        <v>61</v>
      </c>
      <c r="B16" s="3" t="s">
        <v>70</v>
      </c>
      <c r="C16" s="3" t="s">
        <v>63</v>
      </c>
      <c r="D16" s="3" t="s">
        <v>63</v>
      </c>
      <c r="E16" s="3" t="s">
        <v>63</v>
      </c>
      <c r="F16" s="3" t="s">
        <v>63</v>
      </c>
      <c r="G16" s="3" t="s">
        <v>63</v>
      </c>
      <c r="H16" s="3">
        <v>89.103089999999995</v>
      </c>
      <c r="I16" s="3">
        <v>94.508560000000003</v>
      </c>
      <c r="J16" s="3">
        <v>96.175929999999994</v>
      </c>
      <c r="K16" s="3">
        <v>95.134010000000004</v>
      </c>
      <c r="L16" s="3">
        <v>93.224119999999999</v>
      </c>
      <c r="M16" s="3" t="s">
        <v>63</v>
      </c>
      <c r="N16" s="3"/>
      <c r="O16" s="3"/>
    </row>
    <row r="17" spans="1:15" x14ac:dyDescent="0.25">
      <c r="A17" s="3" t="s">
        <v>61</v>
      </c>
      <c r="B17" s="3" t="s">
        <v>71</v>
      </c>
      <c r="C17" s="3" t="s">
        <v>63</v>
      </c>
      <c r="D17" s="3">
        <v>82.207620000000006</v>
      </c>
      <c r="E17" s="3" t="s">
        <v>63</v>
      </c>
      <c r="F17" s="3">
        <v>82.750450000000001</v>
      </c>
      <c r="G17" s="3">
        <v>88.744669999999999</v>
      </c>
      <c r="H17" s="3">
        <v>85.26952</v>
      </c>
      <c r="I17" s="3">
        <v>87.736360000000005</v>
      </c>
      <c r="J17" s="3">
        <v>88.186940000000007</v>
      </c>
      <c r="K17" s="3" t="s">
        <v>63</v>
      </c>
      <c r="L17" s="3">
        <v>86.970269999999999</v>
      </c>
      <c r="M17" s="3" t="s">
        <v>63</v>
      </c>
      <c r="N17" s="3"/>
      <c r="O17" s="3"/>
    </row>
    <row r="18" spans="1:15" x14ac:dyDescent="0.25">
      <c r="A18" s="3" t="s">
        <v>61</v>
      </c>
      <c r="B18" s="3" t="s">
        <v>72</v>
      </c>
      <c r="C18" s="3" t="s">
        <v>63</v>
      </c>
      <c r="D18" s="3" t="s">
        <v>63</v>
      </c>
      <c r="E18" s="3" t="s">
        <v>63</v>
      </c>
      <c r="F18" s="3" t="s">
        <v>63</v>
      </c>
      <c r="G18" s="3">
        <v>94.488249999999994</v>
      </c>
      <c r="H18" s="3">
        <v>93.883799999999994</v>
      </c>
      <c r="I18" s="3">
        <v>93.547560000000004</v>
      </c>
      <c r="J18" s="3">
        <v>93.734790000000004</v>
      </c>
      <c r="K18" s="3">
        <v>93.884169999999997</v>
      </c>
      <c r="L18" s="3">
        <v>93.376239999999996</v>
      </c>
      <c r="M18" s="3" t="s">
        <v>63</v>
      </c>
      <c r="N18" s="3"/>
      <c r="O18" s="3"/>
    </row>
    <row r="19" spans="1:15" x14ac:dyDescent="0.25">
      <c r="A19" s="3" t="s">
        <v>61</v>
      </c>
      <c r="B19" s="3" t="s">
        <v>74</v>
      </c>
      <c r="C19" s="3">
        <v>7.9965799999999998</v>
      </c>
      <c r="D19" s="3">
        <v>9.7744199999999992</v>
      </c>
      <c r="E19" s="3">
        <v>11.032389999999999</v>
      </c>
      <c r="F19" s="3">
        <v>10.48014</v>
      </c>
      <c r="G19" s="3">
        <v>10.19084</v>
      </c>
      <c r="H19" s="3">
        <v>11.41047</v>
      </c>
      <c r="I19" s="3">
        <v>14.169460000000001</v>
      </c>
      <c r="J19" s="3">
        <v>12.49877</v>
      </c>
      <c r="K19" s="3" t="s">
        <v>63</v>
      </c>
      <c r="L19" s="3" t="s">
        <v>63</v>
      </c>
      <c r="M19" s="3" t="s">
        <v>63</v>
      </c>
      <c r="N19" s="3"/>
      <c r="O19" s="3"/>
    </row>
    <row r="20" spans="1:15" x14ac:dyDescent="0.25">
      <c r="A20" s="3" t="s">
        <v>61</v>
      </c>
      <c r="B20" s="3" t="s">
        <v>76</v>
      </c>
      <c r="C20" s="3">
        <v>33.793610000000001</v>
      </c>
      <c r="D20" s="3">
        <v>33.006909999999998</v>
      </c>
      <c r="E20" s="3">
        <v>32.796669999999999</v>
      </c>
      <c r="F20" s="3">
        <v>33.325220000000002</v>
      </c>
      <c r="G20" s="3">
        <v>30.140270000000001</v>
      </c>
      <c r="H20" s="3">
        <v>31.33494</v>
      </c>
      <c r="I20" s="3">
        <v>30.058599999999998</v>
      </c>
      <c r="J20" s="3">
        <v>36.795009999999998</v>
      </c>
      <c r="K20" s="3">
        <v>36.717309999999998</v>
      </c>
      <c r="L20" s="3">
        <v>45.789119999999997</v>
      </c>
      <c r="M20" s="3" t="s">
        <v>63</v>
      </c>
      <c r="N20" s="3"/>
      <c r="O20" s="3"/>
    </row>
    <row r="21" spans="1:15" x14ac:dyDescent="0.25">
      <c r="A21" s="3" t="s">
        <v>77</v>
      </c>
      <c r="B21" s="3" t="s">
        <v>78</v>
      </c>
      <c r="C21" s="3">
        <v>99.268839999999997</v>
      </c>
      <c r="D21" s="3">
        <v>98.964359999999999</v>
      </c>
      <c r="E21" s="3">
        <v>99.992840000000001</v>
      </c>
      <c r="F21" s="3">
        <v>97.856790000000004</v>
      </c>
      <c r="G21" s="3">
        <v>99.977239999999995</v>
      </c>
      <c r="H21" s="3">
        <v>97.201790000000003</v>
      </c>
      <c r="I21" s="3">
        <v>88.724500000000006</v>
      </c>
      <c r="J21" s="3">
        <v>92.563720000000004</v>
      </c>
      <c r="K21" s="3">
        <v>94.142259999999993</v>
      </c>
      <c r="L21" s="3">
        <v>82.871219999999994</v>
      </c>
      <c r="M21" s="3" t="s">
        <v>63</v>
      </c>
      <c r="N21" s="3"/>
      <c r="O21" s="3"/>
    </row>
    <row r="22" spans="1:15" x14ac:dyDescent="0.25">
      <c r="A22" s="3" t="s">
        <v>77</v>
      </c>
      <c r="B22" s="3" t="s">
        <v>79</v>
      </c>
      <c r="C22" s="3">
        <v>36.750990000000002</v>
      </c>
      <c r="D22" s="3" t="s">
        <v>63</v>
      </c>
      <c r="E22" s="3">
        <v>43.00224</v>
      </c>
      <c r="F22" s="3" t="s">
        <v>63</v>
      </c>
      <c r="G22" s="3" t="s">
        <v>63</v>
      </c>
      <c r="H22" s="3" t="s">
        <v>63</v>
      </c>
      <c r="I22" s="3" t="s">
        <v>63</v>
      </c>
      <c r="J22" s="3" t="s">
        <v>63</v>
      </c>
      <c r="K22" s="3" t="s">
        <v>63</v>
      </c>
      <c r="L22" s="3" t="s">
        <v>63</v>
      </c>
      <c r="M22" s="3" t="s">
        <v>63</v>
      </c>
      <c r="N22" s="3"/>
      <c r="O22" s="3"/>
    </row>
    <row r="23" spans="1:15" ht="30" x14ac:dyDescent="0.25">
      <c r="A23" s="3" t="s">
        <v>77</v>
      </c>
      <c r="B23" s="3" t="s">
        <v>80</v>
      </c>
      <c r="C23" s="3" t="s">
        <v>63</v>
      </c>
      <c r="D23" s="3" t="s">
        <v>63</v>
      </c>
      <c r="E23" s="3">
        <v>98.170479999999998</v>
      </c>
      <c r="F23" s="3">
        <v>97.019559999999998</v>
      </c>
      <c r="G23" s="3">
        <v>96.610979999999998</v>
      </c>
      <c r="H23" s="3">
        <v>95.058809999999994</v>
      </c>
      <c r="I23" s="3">
        <v>96.203400000000002</v>
      </c>
      <c r="J23" s="3">
        <v>96.671390000000002</v>
      </c>
      <c r="K23" s="3">
        <v>96.897810000000007</v>
      </c>
      <c r="L23" s="3">
        <v>97.434870000000004</v>
      </c>
      <c r="M23" s="3" t="s">
        <v>63</v>
      </c>
      <c r="N23" s="3"/>
      <c r="O23" s="3"/>
    </row>
    <row r="24" spans="1:15" x14ac:dyDescent="0.25">
      <c r="A24" s="3" t="s">
        <v>77</v>
      </c>
      <c r="B24" s="3" t="s">
        <v>81</v>
      </c>
      <c r="C24" s="3">
        <v>85.160390000000007</v>
      </c>
      <c r="D24" s="3">
        <v>90.706010000000006</v>
      </c>
      <c r="E24" s="3">
        <v>94.214230000000001</v>
      </c>
      <c r="F24" s="3">
        <v>97.469560000000001</v>
      </c>
      <c r="G24" s="3">
        <v>93.696029999999993</v>
      </c>
      <c r="H24" s="3">
        <v>88.70778</v>
      </c>
      <c r="I24" s="3">
        <v>89.413060000000002</v>
      </c>
      <c r="J24" s="3">
        <v>91.595640000000003</v>
      </c>
      <c r="K24" s="3">
        <v>97.869159999999994</v>
      </c>
      <c r="L24" s="3">
        <v>88.757400000000004</v>
      </c>
      <c r="M24" s="3" t="s">
        <v>63</v>
      </c>
      <c r="N24" s="3"/>
      <c r="O24" s="3"/>
    </row>
    <row r="25" spans="1:15" x14ac:dyDescent="0.25">
      <c r="A25" s="3" t="s">
        <v>77</v>
      </c>
      <c r="B25" s="3" t="s">
        <v>82</v>
      </c>
      <c r="C25" s="3" t="s">
        <v>63</v>
      </c>
      <c r="D25" s="3" t="s">
        <v>63</v>
      </c>
      <c r="E25" s="3" t="s">
        <v>63</v>
      </c>
      <c r="F25" s="3">
        <v>99.449860000000001</v>
      </c>
      <c r="G25" s="3">
        <v>99.24812</v>
      </c>
      <c r="H25" s="3" t="s">
        <v>63</v>
      </c>
      <c r="I25" s="3">
        <v>95.552869999999999</v>
      </c>
      <c r="J25" s="3">
        <v>96.030330000000006</v>
      </c>
      <c r="K25" s="3">
        <v>95.798199999999994</v>
      </c>
      <c r="L25" s="3" t="s">
        <v>63</v>
      </c>
      <c r="M25" s="3" t="s">
        <v>63</v>
      </c>
      <c r="N25" s="3"/>
      <c r="O25" s="3"/>
    </row>
    <row r="26" spans="1:15" x14ac:dyDescent="0.25">
      <c r="A26" s="3" t="s">
        <v>77</v>
      </c>
      <c r="B26" s="3" t="s">
        <v>84</v>
      </c>
      <c r="C26" s="3" t="s">
        <v>63</v>
      </c>
      <c r="D26" s="3">
        <v>37.535449999999997</v>
      </c>
      <c r="E26" s="3">
        <v>42.642609999999998</v>
      </c>
      <c r="F26" s="3">
        <v>47.900680000000001</v>
      </c>
      <c r="G26" s="3">
        <v>52.313650000000003</v>
      </c>
      <c r="H26" s="3">
        <v>54.711100000000002</v>
      </c>
      <c r="I26" s="3">
        <v>60.55885</v>
      </c>
      <c r="J26" s="3">
        <v>62.402470000000001</v>
      </c>
      <c r="K26" s="3">
        <v>66.946420000000003</v>
      </c>
      <c r="L26" s="3">
        <v>69.203630000000004</v>
      </c>
      <c r="M26" s="3" t="s">
        <v>63</v>
      </c>
      <c r="N26" s="3"/>
      <c r="O26" s="3"/>
    </row>
    <row r="27" spans="1:15" x14ac:dyDescent="0.25">
      <c r="A27" s="3" t="s">
        <v>77</v>
      </c>
      <c r="B27" s="3" t="s">
        <v>85</v>
      </c>
      <c r="C27" s="3">
        <v>85.916300000000007</v>
      </c>
      <c r="D27" s="3" t="s">
        <v>63</v>
      </c>
      <c r="E27" s="3">
        <v>95.071179999999998</v>
      </c>
      <c r="F27" s="3">
        <v>93.959509999999995</v>
      </c>
      <c r="G27" s="3">
        <v>98.427890000000005</v>
      </c>
      <c r="H27" s="3">
        <v>99.254800000000003</v>
      </c>
      <c r="I27" s="3" t="s">
        <v>63</v>
      </c>
      <c r="J27" s="3" t="s">
        <v>63</v>
      </c>
      <c r="K27" s="3" t="s">
        <v>63</v>
      </c>
      <c r="L27" s="3" t="s">
        <v>63</v>
      </c>
      <c r="M27" s="3" t="s">
        <v>63</v>
      </c>
      <c r="N27" s="3"/>
      <c r="O27" s="3"/>
    </row>
    <row r="28" spans="1:15" x14ac:dyDescent="0.25">
      <c r="A28" s="3" t="s">
        <v>77</v>
      </c>
      <c r="B28" s="3" t="s">
        <v>86</v>
      </c>
      <c r="C28" s="3">
        <v>97.976759999999999</v>
      </c>
      <c r="D28" s="3">
        <v>97.385800000000003</v>
      </c>
      <c r="E28" s="3">
        <v>88.879549999999995</v>
      </c>
      <c r="F28" s="3">
        <v>94.969849999999994</v>
      </c>
      <c r="G28" s="3">
        <v>98.355279999999993</v>
      </c>
      <c r="H28" s="3">
        <v>91.576049999999995</v>
      </c>
      <c r="I28" s="3">
        <v>89.972309999999993</v>
      </c>
      <c r="J28" s="3">
        <v>94.617459999999994</v>
      </c>
      <c r="K28" s="3">
        <v>94.149320000000003</v>
      </c>
      <c r="L28" s="3" t="s">
        <v>63</v>
      </c>
      <c r="M28" s="3" t="s">
        <v>63</v>
      </c>
      <c r="N28" s="3"/>
      <c r="O28" s="3"/>
    </row>
    <row r="29" spans="1:15" x14ac:dyDescent="0.25">
      <c r="A29" s="3" t="s">
        <v>77</v>
      </c>
      <c r="B29" s="3" t="s">
        <v>252</v>
      </c>
      <c r="C29" s="3" t="s">
        <v>63</v>
      </c>
      <c r="D29" s="3" t="s">
        <v>63</v>
      </c>
      <c r="E29" s="3" t="s">
        <v>63</v>
      </c>
      <c r="F29" s="3" t="s">
        <v>63</v>
      </c>
      <c r="G29" s="3" t="s">
        <v>63</v>
      </c>
      <c r="H29" s="3">
        <v>84.278779999999998</v>
      </c>
      <c r="I29" s="3">
        <v>79.343320000000006</v>
      </c>
      <c r="J29" s="3" t="s">
        <v>63</v>
      </c>
      <c r="K29" s="3">
        <v>84.573719999999994</v>
      </c>
      <c r="L29" s="3" t="s">
        <v>63</v>
      </c>
      <c r="M29" s="3" t="s">
        <v>63</v>
      </c>
      <c r="N29" s="3"/>
      <c r="O29" s="3"/>
    </row>
    <row r="30" spans="1:15" x14ac:dyDescent="0.25">
      <c r="A30" s="3" t="s">
        <v>77</v>
      </c>
      <c r="B30" s="3" t="s">
        <v>253</v>
      </c>
      <c r="C30" s="3" t="s">
        <v>63</v>
      </c>
      <c r="D30" s="3" t="s">
        <v>63</v>
      </c>
      <c r="E30" s="3" t="s">
        <v>63</v>
      </c>
      <c r="F30" s="3">
        <v>98.092250000000007</v>
      </c>
      <c r="G30" s="3">
        <v>93.475200000000001</v>
      </c>
      <c r="H30" s="3">
        <v>90.380350000000007</v>
      </c>
      <c r="I30" s="3">
        <v>95.315659999999994</v>
      </c>
      <c r="J30" s="3">
        <v>95.880759999999995</v>
      </c>
      <c r="K30" s="3">
        <v>98.620670000000004</v>
      </c>
      <c r="L30" s="3" t="s">
        <v>63</v>
      </c>
      <c r="M30" s="3" t="s">
        <v>63</v>
      </c>
      <c r="N30" s="3"/>
      <c r="O30" s="3"/>
    </row>
    <row r="31" spans="1:15" x14ac:dyDescent="0.25">
      <c r="A31" s="3" t="s">
        <v>77</v>
      </c>
      <c r="B31" s="3" t="s">
        <v>89</v>
      </c>
      <c r="C31" s="3">
        <v>98.505020000000002</v>
      </c>
      <c r="D31" s="3">
        <v>99.773759999999996</v>
      </c>
      <c r="E31" s="3">
        <v>97.826639999999998</v>
      </c>
      <c r="F31" s="3">
        <v>99.878270000000001</v>
      </c>
      <c r="G31" s="3">
        <v>99.51549</v>
      </c>
      <c r="H31" s="3" t="s">
        <v>63</v>
      </c>
      <c r="I31" s="3" t="s">
        <v>63</v>
      </c>
      <c r="J31" s="3">
        <v>97.058390000000003</v>
      </c>
      <c r="K31" s="3">
        <v>99.544319999999999</v>
      </c>
      <c r="L31" s="3">
        <v>98.727019999999996</v>
      </c>
      <c r="M31" s="3" t="s">
        <v>63</v>
      </c>
      <c r="N31" s="3"/>
      <c r="O31" s="3"/>
    </row>
    <row r="32" spans="1:15" x14ac:dyDescent="0.25">
      <c r="A32" s="3" t="s">
        <v>77</v>
      </c>
      <c r="B32" s="3" t="s">
        <v>90</v>
      </c>
      <c r="C32" s="3" t="s">
        <v>63</v>
      </c>
      <c r="D32" s="3" t="s">
        <v>63</v>
      </c>
      <c r="E32" s="3" t="s">
        <v>63</v>
      </c>
      <c r="F32" s="3">
        <v>55.045780000000001</v>
      </c>
      <c r="G32" s="3">
        <v>61.108260000000001</v>
      </c>
      <c r="H32" s="3">
        <v>74.120310000000003</v>
      </c>
      <c r="I32" s="3">
        <v>73.517080000000007</v>
      </c>
      <c r="J32" s="3">
        <v>43.21799</v>
      </c>
      <c r="K32" s="3">
        <v>42.638330000000003</v>
      </c>
      <c r="L32" s="3">
        <v>50.181739999999998</v>
      </c>
      <c r="M32" s="3" t="s">
        <v>63</v>
      </c>
      <c r="N32" s="3"/>
      <c r="O32" s="3"/>
    </row>
    <row r="33" spans="1:15" x14ac:dyDescent="0.25">
      <c r="A33" s="3" t="s">
        <v>77</v>
      </c>
      <c r="B33" s="3" t="s">
        <v>91</v>
      </c>
      <c r="C33" s="3">
        <v>90.404769999999999</v>
      </c>
      <c r="D33" s="3">
        <v>93.849980000000002</v>
      </c>
      <c r="E33" s="3">
        <v>91.36645</v>
      </c>
      <c r="F33" s="3" t="s">
        <v>63</v>
      </c>
      <c r="G33" s="3">
        <v>97.583179999999999</v>
      </c>
      <c r="H33" s="3">
        <v>99.289619999999999</v>
      </c>
      <c r="I33" s="3" t="s">
        <v>63</v>
      </c>
      <c r="J33" s="3">
        <v>99.733260000000001</v>
      </c>
      <c r="K33" s="3">
        <v>99.906319999999994</v>
      </c>
      <c r="L33" s="3" t="s">
        <v>63</v>
      </c>
      <c r="M33" s="3" t="s">
        <v>63</v>
      </c>
      <c r="N33" s="3"/>
      <c r="O33" s="3"/>
    </row>
    <row r="34" spans="1:15" x14ac:dyDescent="0.25">
      <c r="A34" s="3" t="s">
        <v>92</v>
      </c>
      <c r="B34" s="3" t="s">
        <v>93</v>
      </c>
      <c r="C34" s="3">
        <v>74.163390000000007</v>
      </c>
      <c r="D34" s="3">
        <v>78.883600000000001</v>
      </c>
      <c r="E34" s="3">
        <v>84.941540000000003</v>
      </c>
      <c r="F34" s="3" t="s">
        <v>63</v>
      </c>
      <c r="G34" s="3" t="s">
        <v>63</v>
      </c>
      <c r="H34" s="3">
        <v>88.128270000000001</v>
      </c>
      <c r="I34" s="3" t="s">
        <v>63</v>
      </c>
      <c r="J34" s="3" t="s">
        <v>63</v>
      </c>
      <c r="K34" s="3" t="s">
        <v>63</v>
      </c>
      <c r="L34" s="3" t="s">
        <v>63</v>
      </c>
      <c r="M34" s="3" t="s">
        <v>63</v>
      </c>
      <c r="N34" s="3"/>
      <c r="O34" s="3"/>
    </row>
    <row r="35" spans="1:15" x14ac:dyDescent="0.25">
      <c r="A35" s="3" t="s">
        <v>92</v>
      </c>
      <c r="B35" s="3" t="s">
        <v>95</v>
      </c>
      <c r="C35" s="3">
        <v>96.94502</v>
      </c>
      <c r="D35" s="3">
        <v>98.070049999999995</v>
      </c>
      <c r="E35" s="3">
        <v>97.618300000000005</v>
      </c>
      <c r="F35" s="3">
        <v>95.979579999999999</v>
      </c>
      <c r="G35" s="3">
        <v>97.332380000000001</v>
      </c>
      <c r="H35" s="3">
        <v>97.096299999999999</v>
      </c>
      <c r="I35" s="3">
        <v>99.02176</v>
      </c>
      <c r="J35" s="3">
        <v>99.996390000000005</v>
      </c>
      <c r="K35" s="3">
        <v>99.801090000000002</v>
      </c>
      <c r="L35" s="3" t="s">
        <v>63</v>
      </c>
      <c r="M35" s="3" t="s">
        <v>63</v>
      </c>
      <c r="N35" s="3"/>
      <c r="O35" s="3"/>
    </row>
    <row r="36" spans="1:15" x14ac:dyDescent="0.25">
      <c r="A36" s="3" t="s">
        <v>92</v>
      </c>
      <c r="B36" s="3" t="s">
        <v>96</v>
      </c>
      <c r="C36" s="3">
        <v>93.1357</v>
      </c>
      <c r="D36" s="3">
        <v>93.371780000000001</v>
      </c>
      <c r="E36" s="3">
        <v>96.659570000000002</v>
      </c>
      <c r="F36" s="3">
        <v>98.962509999999995</v>
      </c>
      <c r="G36" s="3">
        <v>98.698890000000006</v>
      </c>
      <c r="H36" s="3">
        <v>98.202730000000003</v>
      </c>
      <c r="I36" s="3">
        <v>98.487390000000005</v>
      </c>
      <c r="J36" s="3">
        <v>96.363489999999999</v>
      </c>
      <c r="K36" s="3">
        <v>98.051609999999997</v>
      </c>
      <c r="L36" s="3" t="s">
        <v>63</v>
      </c>
      <c r="M36" s="3" t="s">
        <v>63</v>
      </c>
      <c r="N36" s="3"/>
      <c r="O36" s="3"/>
    </row>
    <row r="37" spans="1:15" x14ac:dyDescent="0.25">
      <c r="A37" s="3" t="s">
        <v>92</v>
      </c>
      <c r="B37" s="3" t="s">
        <v>97</v>
      </c>
      <c r="C37" s="3">
        <v>99.804850000000002</v>
      </c>
      <c r="D37" s="3">
        <v>99.927509999999998</v>
      </c>
      <c r="E37" s="3">
        <v>99.651330000000002</v>
      </c>
      <c r="F37" s="3">
        <v>99.900199999999998</v>
      </c>
      <c r="G37" s="3">
        <v>99.660820000000001</v>
      </c>
      <c r="H37" s="3">
        <v>99.183350000000004</v>
      </c>
      <c r="I37" s="3">
        <v>99.74212</v>
      </c>
      <c r="J37" s="3">
        <v>98.360150000000004</v>
      </c>
      <c r="K37" s="3">
        <v>97.703559999999996</v>
      </c>
      <c r="L37" s="3" t="s">
        <v>63</v>
      </c>
      <c r="M37" s="3" t="s">
        <v>63</v>
      </c>
      <c r="N37" s="3"/>
      <c r="O37" s="3"/>
    </row>
    <row r="38" spans="1:15" x14ac:dyDescent="0.25">
      <c r="A38" s="3" t="s">
        <v>92</v>
      </c>
      <c r="B38" s="3" t="s">
        <v>98</v>
      </c>
      <c r="C38" s="3" t="s">
        <v>63</v>
      </c>
      <c r="D38" s="3">
        <v>59.540889999999997</v>
      </c>
      <c r="E38" s="3">
        <v>67.883210000000005</v>
      </c>
      <c r="F38" s="3" t="s">
        <v>63</v>
      </c>
      <c r="G38" s="3" t="s">
        <v>63</v>
      </c>
      <c r="H38" s="3" t="s">
        <v>63</v>
      </c>
      <c r="I38" s="3" t="s">
        <v>63</v>
      </c>
      <c r="J38" s="3" t="s">
        <v>63</v>
      </c>
      <c r="K38" s="3" t="s">
        <v>63</v>
      </c>
      <c r="L38" s="3" t="s">
        <v>63</v>
      </c>
      <c r="M38" s="3" t="s">
        <v>63</v>
      </c>
      <c r="N38" s="3"/>
      <c r="O38" s="3"/>
    </row>
    <row r="39" spans="1:15" x14ac:dyDescent="0.25">
      <c r="A39" s="3" t="s">
        <v>92</v>
      </c>
      <c r="B39" s="3" t="s">
        <v>254</v>
      </c>
      <c r="C39" s="3" t="s">
        <v>63</v>
      </c>
      <c r="D39" s="3" t="s">
        <v>63</v>
      </c>
      <c r="E39" s="3" t="s">
        <v>63</v>
      </c>
      <c r="F39" s="3" t="s">
        <v>63</v>
      </c>
      <c r="G39" s="3" t="s">
        <v>63</v>
      </c>
      <c r="H39" s="3" t="s">
        <v>63</v>
      </c>
      <c r="I39" s="3" t="s">
        <v>63</v>
      </c>
      <c r="J39" s="3" t="s">
        <v>63</v>
      </c>
      <c r="K39" s="3" t="s">
        <v>63</v>
      </c>
      <c r="L39" s="3">
        <v>27.523209999999999</v>
      </c>
      <c r="M39" s="3" t="s">
        <v>63</v>
      </c>
      <c r="N39" s="3"/>
      <c r="O39" s="3"/>
    </row>
    <row r="40" spans="1:15" x14ac:dyDescent="0.25">
      <c r="A40" s="3" t="s">
        <v>92</v>
      </c>
      <c r="B40" s="3" t="s">
        <v>99</v>
      </c>
      <c r="C40" s="3">
        <v>93.182820000000007</v>
      </c>
      <c r="D40" s="3">
        <v>93.329080000000005</v>
      </c>
      <c r="E40" s="3">
        <v>91.143609999999995</v>
      </c>
      <c r="F40" s="3">
        <v>89.469139999999996</v>
      </c>
      <c r="G40" s="3">
        <v>89.132249999999999</v>
      </c>
      <c r="H40" s="3">
        <v>88.339489999999998</v>
      </c>
      <c r="I40" s="3">
        <v>90.553089999999997</v>
      </c>
      <c r="J40" s="3">
        <v>84.019390000000001</v>
      </c>
      <c r="K40" s="3">
        <v>80.524240000000006</v>
      </c>
      <c r="L40" s="3" t="s">
        <v>63</v>
      </c>
      <c r="M40" s="3" t="s">
        <v>63</v>
      </c>
      <c r="N40" s="3"/>
      <c r="O40" s="3"/>
    </row>
    <row r="41" spans="1:15" x14ac:dyDescent="0.25">
      <c r="A41" s="3" t="s">
        <v>92</v>
      </c>
      <c r="B41" s="3" t="s">
        <v>101</v>
      </c>
      <c r="C41" s="3">
        <v>89.701620000000005</v>
      </c>
      <c r="D41" s="3">
        <v>93.850480000000005</v>
      </c>
      <c r="E41" s="3">
        <v>99.117140000000006</v>
      </c>
      <c r="F41" s="3">
        <v>96.497529999999998</v>
      </c>
      <c r="G41" s="3">
        <v>96.534760000000006</v>
      </c>
      <c r="H41" s="3">
        <v>97.596459999999993</v>
      </c>
      <c r="I41" s="3">
        <v>97.432280000000006</v>
      </c>
      <c r="J41" s="3">
        <v>99.129450000000006</v>
      </c>
      <c r="K41" s="3">
        <v>94.945809999999994</v>
      </c>
      <c r="L41" s="3" t="s">
        <v>63</v>
      </c>
      <c r="M41" s="3" t="s">
        <v>63</v>
      </c>
      <c r="N41" s="3"/>
      <c r="O41" s="3"/>
    </row>
    <row r="42" spans="1:15" x14ac:dyDescent="0.25">
      <c r="A42" s="3" t="s">
        <v>92</v>
      </c>
      <c r="B42" s="3" t="s">
        <v>102</v>
      </c>
      <c r="C42" s="3">
        <v>92.331140000000005</v>
      </c>
      <c r="D42" s="3">
        <v>92.217929999999996</v>
      </c>
      <c r="E42" s="3">
        <v>91.485169999999997</v>
      </c>
      <c r="F42" s="3">
        <v>94.576239999999999</v>
      </c>
      <c r="G42" s="3">
        <v>95.392650000000003</v>
      </c>
      <c r="H42" s="3">
        <v>93.722669999999994</v>
      </c>
      <c r="I42" s="3">
        <v>91.859089999999995</v>
      </c>
      <c r="J42" s="3">
        <v>89.374759999999995</v>
      </c>
      <c r="K42" s="3">
        <v>90.041820000000001</v>
      </c>
      <c r="L42" s="3" t="s">
        <v>63</v>
      </c>
      <c r="M42" s="3" t="s">
        <v>63</v>
      </c>
      <c r="N42" s="3"/>
      <c r="O42" s="3"/>
    </row>
    <row r="43" spans="1:15" x14ac:dyDescent="0.25">
      <c r="A43" s="3" t="s">
        <v>92</v>
      </c>
      <c r="B43" s="3" t="s">
        <v>103</v>
      </c>
      <c r="C43" s="3">
        <v>99.10042</v>
      </c>
      <c r="D43" s="3">
        <v>99.432019999999994</v>
      </c>
      <c r="E43" s="3">
        <v>99.730950000000007</v>
      </c>
      <c r="F43" s="3">
        <v>99.197710000000001</v>
      </c>
      <c r="G43" s="3">
        <v>97.557410000000004</v>
      </c>
      <c r="H43" s="3">
        <v>96.077749999999995</v>
      </c>
      <c r="I43" s="3">
        <v>97.750749999999996</v>
      </c>
      <c r="J43" s="3">
        <v>93.730469999999997</v>
      </c>
      <c r="K43" s="3">
        <v>98.03295</v>
      </c>
      <c r="L43" s="3" t="s">
        <v>63</v>
      </c>
      <c r="M43" s="3" t="s">
        <v>63</v>
      </c>
      <c r="N43" s="3"/>
      <c r="O43" s="3"/>
    </row>
    <row r="44" spans="1:15" x14ac:dyDescent="0.25">
      <c r="A44" s="3" t="s">
        <v>92</v>
      </c>
      <c r="B44" s="3" t="s">
        <v>104</v>
      </c>
      <c r="C44" s="3">
        <v>91.417940000000002</v>
      </c>
      <c r="D44" s="3">
        <v>91.643119999999996</v>
      </c>
      <c r="E44" s="3">
        <v>92.112979999999993</v>
      </c>
      <c r="F44" s="3">
        <v>91.650630000000007</v>
      </c>
      <c r="G44" s="3">
        <v>94.028760000000005</v>
      </c>
      <c r="H44" s="3">
        <v>93.190449999999998</v>
      </c>
      <c r="I44" s="3">
        <v>91.226849999999999</v>
      </c>
      <c r="J44" s="3">
        <v>93.17089</v>
      </c>
      <c r="K44" s="3">
        <v>88.439790000000002</v>
      </c>
      <c r="L44" s="3" t="s">
        <v>63</v>
      </c>
      <c r="M44" s="3" t="s">
        <v>63</v>
      </c>
      <c r="N44" s="3"/>
      <c r="O44" s="3"/>
    </row>
    <row r="45" spans="1:15" x14ac:dyDescent="0.25">
      <c r="A45" s="3" t="s">
        <v>92</v>
      </c>
      <c r="B45" s="3" t="s">
        <v>105</v>
      </c>
      <c r="C45" s="3">
        <v>99.803700000000006</v>
      </c>
      <c r="D45" s="3">
        <v>99.420529999999999</v>
      </c>
      <c r="E45" s="3">
        <v>99.420730000000006</v>
      </c>
      <c r="F45" s="3">
        <v>99.643320000000003</v>
      </c>
      <c r="G45" s="3">
        <v>97.956950000000006</v>
      </c>
      <c r="H45" s="3">
        <v>97.571759999999998</v>
      </c>
      <c r="I45" s="3">
        <v>98.575550000000007</v>
      </c>
      <c r="J45" s="3">
        <v>99.123670000000004</v>
      </c>
      <c r="K45" s="3">
        <v>97.399550000000005</v>
      </c>
      <c r="L45" s="3" t="s">
        <v>63</v>
      </c>
      <c r="M45" s="3" t="s">
        <v>63</v>
      </c>
      <c r="N45" s="3"/>
      <c r="O45" s="3"/>
    </row>
    <row r="46" spans="1:15" x14ac:dyDescent="0.25">
      <c r="A46" s="3" t="s">
        <v>92</v>
      </c>
      <c r="B46" s="3" t="s">
        <v>106</v>
      </c>
      <c r="C46" s="3">
        <v>99.807149999999993</v>
      </c>
      <c r="D46" s="3">
        <v>99.760059999999996</v>
      </c>
      <c r="E46" s="3">
        <v>99.74091</v>
      </c>
      <c r="F46" s="3">
        <v>99.718890000000002</v>
      </c>
      <c r="G46" s="3">
        <v>99.593900000000005</v>
      </c>
      <c r="H46" s="3">
        <v>99.731620000000007</v>
      </c>
      <c r="I46" s="3">
        <v>99.947969999999998</v>
      </c>
      <c r="J46" s="3">
        <v>99.874189999999999</v>
      </c>
      <c r="K46" s="3">
        <v>99.795479999999998</v>
      </c>
      <c r="L46" s="3" t="s">
        <v>63</v>
      </c>
      <c r="M46" s="3" t="s">
        <v>63</v>
      </c>
      <c r="N46" s="3"/>
      <c r="O46" s="3"/>
    </row>
    <row r="47" spans="1:15" x14ac:dyDescent="0.25">
      <c r="A47" s="3" t="s">
        <v>92</v>
      </c>
      <c r="B47" s="3" t="s">
        <v>107</v>
      </c>
      <c r="C47" s="3">
        <v>96.840130000000002</v>
      </c>
      <c r="D47" s="3">
        <v>96.134050000000002</v>
      </c>
      <c r="E47" s="3">
        <v>95.529589999999999</v>
      </c>
      <c r="F47" s="3">
        <v>98.662459999999996</v>
      </c>
      <c r="G47" s="3">
        <v>99.55753</v>
      </c>
      <c r="H47" s="3">
        <v>98.037099999999995</v>
      </c>
      <c r="I47" s="3">
        <v>99.65813</v>
      </c>
      <c r="J47" s="3">
        <v>98.750889999999998</v>
      </c>
      <c r="K47" s="3">
        <v>98.837379999999996</v>
      </c>
      <c r="L47" s="3" t="s">
        <v>63</v>
      </c>
      <c r="M47" s="3" t="s">
        <v>63</v>
      </c>
      <c r="N47" s="3"/>
      <c r="O47" s="3"/>
    </row>
    <row r="48" spans="1:15" x14ac:dyDescent="0.25">
      <c r="A48" s="3" t="s">
        <v>92</v>
      </c>
      <c r="B48" s="3" t="s">
        <v>285</v>
      </c>
      <c r="C48" s="3" t="s">
        <v>63</v>
      </c>
      <c r="D48" s="3" t="s">
        <v>63</v>
      </c>
      <c r="E48" s="3" t="s">
        <v>63</v>
      </c>
      <c r="F48" s="3" t="s">
        <v>63</v>
      </c>
      <c r="G48" s="3" t="s">
        <v>63</v>
      </c>
      <c r="H48" s="3" t="s">
        <v>63</v>
      </c>
      <c r="I48" s="3">
        <v>99.535259999999994</v>
      </c>
      <c r="J48" s="3" t="s">
        <v>63</v>
      </c>
      <c r="K48" s="3" t="s">
        <v>63</v>
      </c>
      <c r="L48" s="3">
        <v>96.952349999999996</v>
      </c>
      <c r="M48" s="3" t="s">
        <v>63</v>
      </c>
      <c r="N48" s="3"/>
      <c r="O48" s="3"/>
    </row>
    <row r="49" spans="1:15" x14ac:dyDescent="0.25">
      <c r="A49" s="3" t="s">
        <v>92</v>
      </c>
      <c r="B49" s="3" t="s">
        <v>255</v>
      </c>
      <c r="C49" s="3">
        <v>94.391660000000002</v>
      </c>
      <c r="D49" s="3">
        <v>97.115620000000007</v>
      </c>
      <c r="E49" s="3">
        <v>98.187200000000004</v>
      </c>
      <c r="F49" s="3">
        <v>95.625979999999998</v>
      </c>
      <c r="G49" s="3">
        <v>98.140299999999996</v>
      </c>
      <c r="H49" s="3">
        <v>100</v>
      </c>
      <c r="I49" s="3">
        <v>94.908330000000007</v>
      </c>
      <c r="J49" s="3">
        <v>92.74427</v>
      </c>
      <c r="K49" s="3">
        <v>94.73621</v>
      </c>
      <c r="L49" s="3" t="s">
        <v>63</v>
      </c>
      <c r="M49" s="3" t="s">
        <v>63</v>
      </c>
      <c r="N49" s="3"/>
      <c r="O49" s="3"/>
    </row>
    <row r="50" spans="1:15" x14ac:dyDescent="0.25">
      <c r="A50" s="3" t="s">
        <v>92</v>
      </c>
      <c r="B50" s="3" t="s">
        <v>108</v>
      </c>
      <c r="C50" s="3">
        <v>0</v>
      </c>
      <c r="D50" s="3">
        <v>0</v>
      </c>
      <c r="E50" s="3">
        <v>0</v>
      </c>
      <c r="F50" s="3">
        <v>0</v>
      </c>
      <c r="G50" s="3">
        <v>0</v>
      </c>
      <c r="H50" s="3">
        <v>0</v>
      </c>
      <c r="I50" s="3">
        <v>0</v>
      </c>
      <c r="J50" s="3">
        <v>0</v>
      </c>
      <c r="K50" s="3">
        <v>0</v>
      </c>
      <c r="L50" s="3">
        <v>0</v>
      </c>
      <c r="M50" s="3">
        <v>0</v>
      </c>
      <c r="N50" s="3"/>
      <c r="O50" s="3"/>
    </row>
    <row r="51" spans="1:15" x14ac:dyDescent="0.25">
      <c r="A51" s="3" t="s">
        <v>92</v>
      </c>
      <c r="B51" s="3" t="s">
        <v>109</v>
      </c>
      <c r="C51" s="3">
        <v>94.181209999999993</v>
      </c>
      <c r="D51" s="3">
        <v>92.62773</v>
      </c>
      <c r="E51" s="3">
        <v>95.152900000000002</v>
      </c>
      <c r="F51" s="3" t="s">
        <v>63</v>
      </c>
      <c r="G51" s="3" t="s">
        <v>63</v>
      </c>
      <c r="H51" s="3">
        <v>93.776070000000004</v>
      </c>
      <c r="I51" s="3">
        <v>91.490309999999994</v>
      </c>
      <c r="J51" s="3">
        <v>87.085149999999999</v>
      </c>
      <c r="K51" s="3">
        <v>86.918049999999994</v>
      </c>
      <c r="L51" s="3" t="s">
        <v>63</v>
      </c>
      <c r="M51" s="3" t="s">
        <v>63</v>
      </c>
      <c r="N51" s="3"/>
      <c r="O51" s="3"/>
    </row>
    <row r="52" spans="1:15" x14ac:dyDescent="0.25">
      <c r="A52" s="3" t="s">
        <v>92</v>
      </c>
      <c r="B52" s="3" t="s">
        <v>110</v>
      </c>
      <c r="C52" s="3" t="s">
        <v>63</v>
      </c>
      <c r="D52" s="3">
        <v>95.651179999999997</v>
      </c>
      <c r="E52" s="3">
        <v>97.227810000000005</v>
      </c>
      <c r="F52" s="3">
        <v>94.411699999999996</v>
      </c>
      <c r="G52" s="3">
        <v>97.712209999999999</v>
      </c>
      <c r="H52" s="3">
        <v>99.784260000000003</v>
      </c>
      <c r="I52" s="3">
        <v>98.770150000000001</v>
      </c>
      <c r="J52" s="3">
        <v>94.203819999999993</v>
      </c>
      <c r="K52" s="3">
        <v>96.640100000000004</v>
      </c>
      <c r="L52" s="3" t="s">
        <v>63</v>
      </c>
      <c r="M52" s="3" t="s">
        <v>63</v>
      </c>
      <c r="N52" s="3"/>
      <c r="O52" s="3"/>
    </row>
    <row r="53" spans="1:15" x14ac:dyDescent="0.25">
      <c r="A53" s="3" t="s">
        <v>92</v>
      </c>
      <c r="B53" s="3" t="s">
        <v>111</v>
      </c>
      <c r="C53" s="3" t="s">
        <v>63</v>
      </c>
      <c r="D53" s="3">
        <v>99.834239999999994</v>
      </c>
      <c r="E53" s="3">
        <v>97.792760000000001</v>
      </c>
      <c r="F53" s="3">
        <v>98.43741</v>
      </c>
      <c r="G53" s="3">
        <v>97.510159999999999</v>
      </c>
      <c r="H53" s="3">
        <v>96.51567</v>
      </c>
      <c r="I53" s="3">
        <v>97.93374</v>
      </c>
      <c r="J53" s="3">
        <v>99.895560000000003</v>
      </c>
      <c r="K53" s="3">
        <v>98.956779999999995</v>
      </c>
      <c r="L53" s="3" t="s">
        <v>63</v>
      </c>
      <c r="M53" s="3" t="s">
        <v>63</v>
      </c>
      <c r="N53" s="3"/>
      <c r="O53" s="3"/>
    </row>
    <row r="54" spans="1:15" x14ac:dyDescent="0.25">
      <c r="A54" s="3" t="s">
        <v>92</v>
      </c>
      <c r="B54" s="3" t="s">
        <v>112</v>
      </c>
      <c r="C54" s="3">
        <v>99.621719999999996</v>
      </c>
      <c r="D54" s="3">
        <v>98.907740000000004</v>
      </c>
      <c r="E54" s="3">
        <v>98.814260000000004</v>
      </c>
      <c r="F54" s="3">
        <v>98.087000000000003</v>
      </c>
      <c r="G54" s="3">
        <v>98.151629999999997</v>
      </c>
      <c r="H54" s="3">
        <v>97.068730000000002</v>
      </c>
      <c r="I54" s="3">
        <v>96.218540000000004</v>
      </c>
      <c r="J54" s="3">
        <v>93.894779999999997</v>
      </c>
      <c r="K54" s="3">
        <v>93.368750000000006</v>
      </c>
      <c r="L54" s="3" t="s">
        <v>63</v>
      </c>
      <c r="M54" s="3" t="s">
        <v>63</v>
      </c>
      <c r="N54" s="3"/>
      <c r="O54" s="3"/>
    </row>
    <row r="55" spans="1:15" x14ac:dyDescent="0.25">
      <c r="A55" s="3" t="s">
        <v>92</v>
      </c>
      <c r="B55" s="3" t="s">
        <v>113</v>
      </c>
      <c r="C55" s="3">
        <v>96.703950000000006</v>
      </c>
      <c r="D55" s="3">
        <v>97.195629999999994</v>
      </c>
      <c r="E55" s="3">
        <v>97.352459999999994</v>
      </c>
      <c r="F55" s="3">
        <v>97.024919999999995</v>
      </c>
      <c r="G55" s="3">
        <v>97.0518</v>
      </c>
      <c r="H55" s="3">
        <v>96.800110000000004</v>
      </c>
      <c r="I55" s="3">
        <v>97.122339999999994</v>
      </c>
      <c r="J55" s="3">
        <v>98.092759999999998</v>
      </c>
      <c r="K55" s="3">
        <v>97.737899999999996</v>
      </c>
      <c r="L55" s="3" t="s">
        <v>63</v>
      </c>
      <c r="M55" s="3" t="s">
        <v>63</v>
      </c>
      <c r="N55" s="3"/>
      <c r="O55" s="3"/>
    </row>
    <row r="56" spans="1:15" x14ac:dyDescent="0.25">
      <c r="A56" s="3" t="s">
        <v>92</v>
      </c>
      <c r="B56" s="3" t="s">
        <v>256</v>
      </c>
      <c r="C56" s="3">
        <v>96.26437</v>
      </c>
      <c r="D56" s="3">
        <v>98.941800000000001</v>
      </c>
      <c r="E56" s="3">
        <v>98.191209999999998</v>
      </c>
      <c r="F56" s="3" t="s">
        <v>63</v>
      </c>
      <c r="G56" s="3">
        <v>99.591279999999998</v>
      </c>
      <c r="H56" s="3">
        <v>98.143619999999999</v>
      </c>
      <c r="I56" s="3">
        <v>99.977729999999994</v>
      </c>
      <c r="J56" s="3" t="s">
        <v>63</v>
      </c>
      <c r="K56" s="3" t="s">
        <v>63</v>
      </c>
      <c r="L56" s="3" t="s">
        <v>63</v>
      </c>
      <c r="M56" s="3" t="s">
        <v>63</v>
      </c>
      <c r="N56" s="3"/>
      <c r="O56" s="3"/>
    </row>
    <row r="57" spans="1:15" x14ac:dyDescent="0.25">
      <c r="A57" s="3" t="s">
        <v>92</v>
      </c>
      <c r="B57" s="3" t="s">
        <v>114</v>
      </c>
      <c r="C57" s="3">
        <v>99.990219999999994</v>
      </c>
      <c r="D57" s="3">
        <v>99.471689999999995</v>
      </c>
      <c r="E57" s="3">
        <v>99.727959999999996</v>
      </c>
      <c r="F57" s="3">
        <v>96.132760000000005</v>
      </c>
      <c r="G57" s="3">
        <v>96.987369999999999</v>
      </c>
      <c r="H57" s="3">
        <v>98.158519999999996</v>
      </c>
      <c r="I57" s="3">
        <v>99.227789999999999</v>
      </c>
      <c r="J57" s="3">
        <v>99.870930000000001</v>
      </c>
      <c r="K57" s="3">
        <v>97.168279999999996</v>
      </c>
      <c r="L57" s="3" t="s">
        <v>63</v>
      </c>
      <c r="M57" s="3" t="s">
        <v>63</v>
      </c>
      <c r="N57" s="3"/>
      <c r="O57" s="3"/>
    </row>
    <row r="58" spans="1:15" x14ac:dyDescent="0.25">
      <c r="A58" s="3" t="s">
        <v>92</v>
      </c>
      <c r="B58" s="3" t="s">
        <v>115</v>
      </c>
      <c r="C58" s="3">
        <v>95.052400000000006</v>
      </c>
      <c r="D58" s="3">
        <v>95.191159999999996</v>
      </c>
      <c r="E58" s="3">
        <v>98.418639999999996</v>
      </c>
      <c r="F58" s="3">
        <v>98.072299999999998</v>
      </c>
      <c r="G58" s="3">
        <v>99.24494</v>
      </c>
      <c r="H58" s="3">
        <v>98.982230000000001</v>
      </c>
      <c r="I58" s="3">
        <v>99.451189999999997</v>
      </c>
      <c r="J58" s="3">
        <v>98.1858</v>
      </c>
      <c r="K58" s="3">
        <v>99.22148</v>
      </c>
      <c r="L58" s="3" t="s">
        <v>63</v>
      </c>
      <c r="M58" s="3" t="s">
        <v>63</v>
      </c>
      <c r="N58" s="3"/>
      <c r="O58" s="3"/>
    </row>
    <row r="59" spans="1:15" x14ac:dyDescent="0.25">
      <c r="A59" s="3" t="s">
        <v>92</v>
      </c>
      <c r="B59" s="3" t="s">
        <v>116</v>
      </c>
      <c r="C59" s="3" t="s">
        <v>63</v>
      </c>
      <c r="D59" s="3">
        <v>99.383470000000003</v>
      </c>
      <c r="E59" s="3">
        <v>98.685169999999999</v>
      </c>
      <c r="F59" s="3">
        <v>99.836619999999996</v>
      </c>
      <c r="G59" s="3">
        <v>98.918149999999997</v>
      </c>
      <c r="H59" s="3">
        <v>98.844890000000007</v>
      </c>
      <c r="I59" s="3">
        <v>99.251180000000005</v>
      </c>
      <c r="J59" s="3">
        <v>99.821349999999995</v>
      </c>
      <c r="K59" s="3">
        <v>98.714309999999998</v>
      </c>
      <c r="L59" s="3" t="s">
        <v>63</v>
      </c>
      <c r="M59" s="3" t="s">
        <v>63</v>
      </c>
      <c r="N59" s="3"/>
      <c r="O59" s="3"/>
    </row>
    <row r="60" spans="1:15" x14ac:dyDescent="0.25">
      <c r="A60" s="3" t="s">
        <v>92</v>
      </c>
      <c r="B60" s="3" t="s">
        <v>257</v>
      </c>
      <c r="C60" s="3" t="s">
        <v>63</v>
      </c>
      <c r="D60" s="3" t="s">
        <v>63</v>
      </c>
      <c r="E60" s="3">
        <v>49.650790000000001</v>
      </c>
      <c r="F60" s="3" t="s">
        <v>63</v>
      </c>
      <c r="G60" s="3" t="s">
        <v>63</v>
      </c>
      <c r="H60" s="3">
        <v>65.744950000000003</v>
      </c>
      <c r="I60" s="3">
        <v>62.52704</v>
      </c>
      <c r="J60" s="3">
        <v>68.584699999999998</v>
      </c>
      <c r="K60" s="3">
        <v>75.00658</v>
      </c>
      <c r="L60" s="3">
        <v>76.711960000000005</v>
      </c>
      <c r="M60" s="3" t="s">
        <v>63</v>
      </c>
      <c r="N60" s="3"/>
      <c r="O60" s="3"/>
    </row>
    <row r="61" spans="1:15" x14ac:dyDescent="0.25">
      <c r="A61" s="3" t="s">
        <v>92</v>
      </c>
      <c r="B61" s="3" t="s">
        <v>118</v>
      </c>
      <c r="C61" s="3" t="s">
        <v>63</v>
      </c>
      <c r="D61" s="3">
        <v>93.510230000000007</v>
      </c>
      <c r="E61" s="3">
        <v>94.091380000000001</v>
      </c>
      <c r="F61" s="3" t="s">
        <v>63</v>
      </c>
      <c r="G61" s="3" t="s">
        <v>63</v>
      </c>
      <c r="H61" s="3">
        <v>99.544790000000006</v>
      </c>
      <c r="I61" s="3">
        <v>99.164439999999999</v>
      </c>
      <c r="J61" s="3">
        <v>99.735950000000003</v>
      </c>
      <c r="K61" s="3">
        <v>99.296580000000006</v>
      </c>
      <c r="L61" s="3" t="s">
        <v>63</v>
      </c>
      <c r="M61" s="3" t="s">
        <v>63</v>
      </c>
      <c r="N61" s="3"/>
      <c r="O61" s="3"/>
    </row>
    <row r="62" spans="1:15" x14ac:dyDescent="0.25">
      <c r="A62" s="3" t="s">
        <v>92</v>
      </c>
      <c r="B62" s="3" t="s">
        <v>258</v>
      </c>
      <c r="C62" s="3">
        <v>33.023200000000003</v>
      </c>
      <c r="D62" s="3" t="s">
        <v>63</v>
      </c>
      <c r="E62" s="3">
        <v>36.131839999999997</v>
      </c>
      <c r="F62" s="3">
        <v>38.249650000000003</v>
      </c>
      <c r="G62" s="3">
        <v>39.86571</v>
      </c>
      <c r="H62" s="3">
        <v>44.441940000000002</v>
      </c>
      <c r="I62" s="3" t="s">
        <v>63</v>
      </c>
      <c r="J62" s="3">
        <v>46.050400000000003</v>
      </c>
      <c r="K62" s="3">
        <v>48.688839999999999</v>
      </c>
      <c r="L62" s="3" t="s">
        <v>63</v>
      </c>
      <c r="M62" s="3" t="s">
        <v>63</v>
      </c>
      <c r="N62" s="3"/>
      <c r="O62" s="3"/>
    </row>
    <row r="63" spans="1:15" x14ac:dyDescent="0.25">
      <c r="A63" s="3" t="s">
        <v>92</v>
      </c>
      <c r="B63" s="3" t="s">
        <v>119</v>
      </c>
      <c r="C63" s="3">
        <v>99.314779999999999</v>
      </c>
      <c r="D63" s="3">
        <v>98.866550000000004</v>
      </c>
      <c r="E63" s="3">
        <v>99.721180000000004</v>
      </c>
      <c r="F63" s="3">
        <v>98.681799999999996</v>
      </c>
      <c r="G63" s="3">
        <v>99.3506</v>
      </c>
      <c r="H63" s="3">
        <v>99.734030000000004</v>
      </c>
      <c r="I63" s="3">
        <v>97.847939999999994</v>
      </c>
      <c r="J63" s="3">
        <v>96.247309999999999</v>
      </c>
      <c r="K63" s="3">
        <v>96.989279999999994</v>
      </c>
      <c r="L63" s="3" t="s">
        <v>63</v>
      </c>
      <c r="M63" s="3" t="s">
        <v>63</v>
      </c>
      <c r="N63" s="3"/>
      <c r="O63" s="3"/>
    </row>
    <row r="64" spans="1:15" x14ac:dyDescent="0.25">
      <c r="A64" s="3" t="s">
        <v>92</v>
      </c>
      <c r="B64" s="3" t="s">
        <v>120</v>
      </c>
      <c r="C64" s="3">
        <v>93.689989999999995</v>
      </c>
      <c r="D64" s="3">
        <v>95.740089999999995</v>
      </c>
      <c r="E64" s="3">
        <v>97.943299999999994</v>
      </c>
      <c r="F64" s="3">
        <v>89.20402</v>
      </c>
      <c r="G64" s="3">
        <v>99.022080000000003</v>
      </c>
      <c r="H64" s="3" t="s">
        <v>63</v>
      </c>
      <c r="I64" s="3" t="s">
        <v>63</v>
      </c>
      <c r="J64" s="3">
        <v>99.125860000000003</v>
      </c>
      <c r="K64" s="3">
        <v>95.437889999999996</v>
      </c>
      <c r="L64" s="3" t="s">
        <v>63</v>
      </c>
      <c r="M64" s="3" t="s">
        <v>63</v>
      </c>
      <c r="N64" s="3"/>
      <c r="O64" s="3"/>
    </row>
    <row r="65" spans="1:15" x14ac:dyDescent="0.25">
      <c r="A65" s="3" t="s">
        <v>92</v>
      </c>
      <c r="B65" s="3" t="s">
        <v>121</v>
      </c>
      <c r="C65" s="3">
        <v>95.305809999999994</v>
      </c>
      <c r="D65" s="3">
        <v>98.811539999999994</v>
      </c>
      <c r="E65" s="3">
        <v>97.716210000000004</v>
      </c>
      <c r="F65" s="3">
        <v>95.684880000000007</v>
      </c>
      <c r="G65" s="3">
        <v>98.045389999999998</v>
      </c>
      <c r="H65" s="3">
        <v>96.373570000000001</v>
      </c>
      <c r="I65" s="3">
        <v>99.835830000000001</v>
      </c>
      <c r="J65" s="3">
        <v>99.315880000000007</v>
      </c>
      <c r="K65" s="3">
        <v>94.204679999999996</v>
      </c>
      <c r="L65" s="3" t="s">
        <v>63</v>
      </c>
      <c r="M65" s="3" t="s">
        <v>63</v>
      </c>
      <c r="N65" s="3"/>
      <c r="O65" s="3"/>
    </row>
    <row r="66" spans="1:15" x14ac:dyDescent="0.25">
      <c r="A66" s="3" t="s">
        <v>92</v>
      </c>
      <c r="B66" s="3" t="s">
        <v>122</v>
      </c>
      <c r="C66" s="3">
        <v>92.593819999999994</v>
      </c>
      <c r="D66" s="3">
        <v>92.084620000000001</v>
      </c>
      <c r="E66" s="3">
        <v>91.268720000000002</v>
      </c>
      <c r="F66" s="3">
        <v>93.151809999999998</v>
      </c>
      <c r="G66" s="3">
        <v>96.596559999999997</v>
      </c>
      <c r="H66" s="3">
        <v>95.500240000000005</v>
      </c>
      <c r="I66" s="3">
        <v>93.289090000000002</v>
      </c>
      <c r="J66" s="3">
        <v>94.415760000000006</v>
      </c>
      <c r="K66" s="3">
        <v>93.342960000000005</v>
      </c>
      <c r="L66" s="3">
        <v>95.174790000000002</v>
      </c>
      <c r="M66" s="3" t="s">
        <v>63</v>
      </c>
      <c r="N66" s="3"/>
      <c r="O66" s="3"/>
    </row>
    <row r="67" spans="1:15" x14ac:dyDescent="0.25">
      <c r="A67" s="3" t="s">
        <v>92</v>
      </c>
      <c r="B67" s="3" t="s">
        <v>123</v>
      </c>
      <c r="C67" s="3">
        <v>99.673739999999995</v>
      </c>
      <c r="D67" s="3">
        <v>99.493409999999997</v>
      </c>
      <c r="E67" s="3">
        <v>99.41422</v>
      </c>
      <c r="F67" s="3" t="s">
        <v>63</v>
      </c>
      <c r="G67" s="3" t="s">
        <v>63</v>
      </c>
      <c r="H67" s="3">
        <v>85.807879999999997</v>
      </c>
      <c r="I67" s="3">
        <v>83.410570000000007</v>
      </c>
      <c r="J67" s="3">
        <v>78.304060000000007</v>
      </c>
      <c r="K67" s="3">
        <v>82.224630000000005</v>
      </c>
      <c r="L67" s="3" t="s">
        <v>63</v>
      </c>
      <c r="M67" s="3" t="s">
        <v>63</v>
      </c>
      <c r="N67" s="3"/>
      <c r="O67" s="3"/>
    </row>
    <row r="68" spans="1:15" x14ac:dyDescent="0.25">
      <c r="A68" s="3" t="s">
        <v>92</v>
      </c>
      <c r="B68" s="3" t="s">
        <v>124</v>
      </c>
      <c r="C68" s="3" t="s">
        <v>63</v>
      </c>
      <c r="D68" s="3">
        <v>88.747810000000001</v>
      </c>
      <c r="E68" s="3">
        <v>82.636790000000005</v>
      </c>
      <c r="F68" s="3">
        <v>83.75694</v>
      </c>
      <c r="G68" s="3">
        <v>87.914900000000003</v>
      </c>
      <c r="H68" s="3">
        <v>93.196830000000006</v>
      </c>
      <c r="I68" s="3">
        <v>94.069190000000006</v>
      </c>
      <c r="J68" s="3">
        <v>92.860969999999995</v>
      </c>
      <c r="K68" s="3">
        <v>90.260779999999997</v>
      </c>
      <c r="L68" s="3" t="s">
        <v>63</v>
      </c>
      <c r="M68" s="3" t="s">
        <v>63</v>
      </c>
      <c r="N68" s="3"/>
      <c r="O68" s="3"/>
    </row>
    <row r="69" spans="1:15" x14ac:dyDescent="0.25">
      <c r="A69" s="3" t="s">
        <v>92</v>
      </c>
      <c r="B69" s="3" t="s">
        <v>125</v>
      </c>
      <c r="C69" s="3">
        <v>99.552310000000006</v>
      </c>
      <c r="D69" s="3">
        <v>98.649209999999997</v>
      </c>
      <c r="E69" s="3">
        <v>96.889430000000004</v>
      </c>
      <c r="F69" s="3" t="s">
        <v>63</v>
      </c>
      <c r="G69" s="3" t="s">
        <v>63</v>
      </c>
      <c r="H69" s="3" t="s">
        <v>63</v>
      </c>
      <c r="I69" s="3" t="s">
        <v>63</v>
      </c>
      <c r="J69" s="3" t="s">
        <v>63</v>
      </c>
      <c r="K69" s="3">
        <v>93.690849999999998</v>
      </c>
      <c r="L69" s="3">
        <v>93.331879999999998</v>
      </c>
      <c r="M69" s="3" t="s">
        <v>63</v>
      </c>
      <c r="N69" s="3"/>
      <c r="O69" s="3"/>
    </row>
    <row r="70" spans="1:15" x14ac:dyDescent="0.25">
      <c r="A70" s="3" t="s">
        <v>92</v>
      </c>
      <c r="B70" s="3" t="s">
        <v>126</v>
      </c>
      <c r="C70" s="3" t="s">
        <v>63</v>
      </c>
      <c r="D70" s="3" t="s">
        <v>63</v>
      </c>
      <c r="E70" s="3" t="s">
        <v>63</v>
      </c>
      <c r="F70" s="3">
        <v>99.661929999999998</v>
      </c>
      <c r="G70" s="3">
        <v>98.498679999999993</v>
      </c>
      <c r="H70" s="3">
        <v>96.267930000000007</v>
      </c>
      <c r="I70" s="3">
        <v>93.448560000000001</v>
      </c>
      <c r="J70" s="3">
        <v>96.841899999999995</v>
      </c>
      <c r="K70" s="3">
        <v>93.719369999999998</v>
      </c>
      <c r="L70" s="3">
        <v>90.635720000000006</v>
      </c>
      <c r="M70" s="3" t="s">
        <v>63</v>
      </c>
      <c r="N70" s="3"/>
      <c r="O70" s="3"/>
    </row>
    <row r="71" spans="1:15" x14ac:dyDescent="0.25">
      <c r="A71" s="3" t="s">
        <v>92</v>
      </c>
      <c r="B71" s="3" t="s">
        <v>127</v>
      </c>
      <c r="C71" s="3">
        <v>84.698009999999996</v>
      </c>
      <c r="D71" s="3">
        <v>85.161140000000003</v>
      </c>
      <c r="E71" s="3">
        <v>82.475139999999996</v>
      </c>
      <c r="F71" s="3">
        <v>80.967169999999996</v>
      </c>
      <c r="G71" s="3">
        <v>82.452430000000007</v>
      </c>
      <c r="H71" s="3">
        <v>84.429550000000006</v>
      </c>
      <c r="I71" s="3">
        <v>81.907730000000001</v>
      </c>
      <c r="J71" s="3">
        <v>82.324510000000004</v>
      </c>
      <c r="K71" s="3">
        <v>83.965440000000001</v>
      </c>
      <c r="L71" s="3" t="s">
        <v>63</v>
      </c>
      <c r="M71" s="3" t="s">
        <v>63</v>
      </c>
      <c r="N71" s="3"/>
      <c r="O71" s="3"/>
    </row>
    <row r="72" spans="1:15" x14ac:dyDescent="0.25">
      <c r="A72" s="3" t="s">
        <v>92</v>
      </c>
      <c r="B72" s="3" t="s">
        <v>128</v>
      </c>
      <c r="C72" s="3" t="s">
        <v>63</v>
      </c>
      <c r="D72" s="3" t="s">
        <v>63</v>
      </c>
      <c r="E72" s="3" t="s">
        <v>63</v>
      </c>
      <c r="F72" s="3">
        <v>93.432270000000003</v>
      </c>
      <c r="G72" s="3">
        <v>96.702659999999995</v>
      </c>
      <c r="H72" s="3">
        <v>94.460939999999994</v>
      </c>
      <c r="I72" s="3">
        <v>95.627340000000004</v>
      </c>
      <c r="J72" s="3">
        <v>94.076890000000006</v>
      </c>
      <c r="K72" s="3">
        <v>94.254540000000006</v>
      </c>
      <c r="L72" s="3" t="s">
        <v>63</v>
      </c>
      <c r="M72" s="3" t="s">
        <v>63</v>
      </c>
      <c r="N72" s="3"/>
      <c r="O72" s="3"/>
    </row>
    <row r="73" spans="1:15" x14ac:dyDescent="0.25">
      <c r="A73" s="3" t="s">
        <v>92</v>
      </c>
      <c r="B73" s="3" t="s">
        <v>129</v>
      </c>
      <c r="C73" s="3" t="s">
        <v>63</v>
      </c>
      <c r="D73" s="3" t="s">
        <v>63</v>
      </c>
      <c r="E73" s="3" t="s">
        <v>63</v>
      </c>
      <c r="F73" s="3">
        <v>99.565430000000006</v>
      </c>
      <c r="G73" s="3">
        <v>99.81044</v>
      </c>
      <c r="H73" s="3">
        <v>94.00394</v>
      </c>
      <c r="I73" s="3">
        <v>92.738720000000001</v>
      </c>
      <c r="J73" s="3">
        <v>93.175330000000002</v>
      </c>
      <c r="K73" s="3">
        <v>94.872439999999997</v>
      </c>
      <c r="L73" s="3" t="s">
        <v>63</v>
      </c>
      <c r="M73" s="3" t="s">
        <v>63</v>
      </c>
      <c r="N73" s="3"/>
      <c r="O73" s="3"/>
    </row>
    <row r="74" spans="1:15" x14ac:dyDescent="0.25">
      <c r="A74" s="3" t="s">
        <v>92</v>
      </c>
      <c r="B74" s="3" t="s">
        <v>130</v>
      </c>
      <c r="C74" s="3">
        <v>99.757490000000004</v>
      </c>
      <c r="D74" s="3">
        <v>98.474299999999999</v>
      </c>
      <c r="E74" s="3">
        <v>97.550989999999999</v>
      </c>
      <c r="F74" s="3">
        <v>98.32602</v>
      </c>
      <c r="G74" s="3">
        <v>97.973309999999998</v>
      </c>
      <c r="H74" s="3">
        <v>98.137370000000004</v>
      </c>
      <c r="I74" s="3">
        <v>98.569010000000006</v>
      </c>
      <c r="J74" s="3">
        <v>99.871840000000006</v>
      </c>
      <c r="K74" s="3">
        <v>99.714160000000007</v>
      </c>
      <c r="L74" s="3" t="s">
        <v>63</v>
      </c>
      <c r="M74" s="3" t="s">
        <v>63</v>
      </c>
      <c r="N74" s="3"/>
      <c r="O74" s="3"/>
    </row>
    <row r="75" spans="1:15" x14ac:dyDescent="0.25">
      <c r="A75" s="3" t="s">
        <v>92</v>
      </c>
      <c r="B75" s="3" t="s">
        <v>131</v>
      </c>
      <c r="C75" s="3">
        <v>99.357699999999994</v>
      </c>
      <c r="D75" s="3">
        <v>98.858440000000002</v>
      </c>
      <c r="E75" s="3">
        <v>99.803790000000006</v>
      </c>
      <c r="F75" s="3">
        <v>99.946089999999998</v>
      </c>
      <c r="G75" s="3">
        <v>99.666759999999996</v>
      </c>
      <c r="H75" s="3">
        <v>99.494659999999996</v>
      </c>
      <c r="I75" s="3">
        <v>99.74615</v>
      </c>
      <c r="J75" s="3">
        <v>99.431979999999996</v>
      </c>
      <c r="K75" s="3">
        <v>99.858180000000004</v>
      </c>
      <c r="L75" s="3" t="s">
        <v>63</v>
      </c>
      <c r="M75" s="3" t="s">
        <v>63</v>
      </c>
      <c r="N75" s="3"/>
      <c r="O75" s="3"/>
    </row>
    <row r="76" spans="1:15" ht="30" x14ac:dyDescent="0.25">
      <c r="A76" s="3" t="s">
        <v>92</v>
      </c>
      <c r="B76" s="3" t="s">
        <v>133</v>
      </c>
      <c r="C76" s="3">
        <v>99.061670000000007</v>
      </c>
      <c r="D76" s="3">
        <v>99.616979999999998</v>
      </c>
      <c r="E76" s="3">
        <v>99.997389999999996</v>
      </c>
      <c r="F76" s="3">
        <v>97.460290000000001</v>
      </c>
      <c r="G76" s="3">
        <v>96.97484</v>
      </c>
      <c r="H76" s="3">
        <v>98.095100000000002</v>
      </c>
      <c r="I76" s="3">
        <v>99.860129999999998</v>
      </c>
      <c r="J76" s="3">
        <v>99.932379999999995</v>
      </c>
      <c r="K76" s="3">
        <v>99.999489999999994</v>
      </c>
      <c r="L76" s="3" t="s">
        <v>63</v>
      </c>
      <c r="M76" s="3" t="s">
        <v>63</v>
      </c>
      <c r="N76" s="3"/>
      <c r="O76" s="3"/>
    </row>
    <row r="77" spans="1:15" x14ac:dyDescent="0.25">
      <c r="A77" s="3" t="s">
        <v>92</v>
      </c>
      <c r="B77" s="3" t="s">
        <v>235</v>
      </c>
      <c r="C77" s="3">
        <v>91.842569999999995</v>
      </c>
      <c r="D77" s="3">
        <v>92.339209999999994</v>
      </c>
      <c r="E77" s="3">
        <v>92.551609999999997</v>
      </c>
      <c r="F77" s="3">
        <v>90.018360000000001</v>
      </c>
      <c r="G77" s="3">
        <v>88.837459999999993</v>
      </c>
      <c r="H77" s="3">
        <v>91.040180000000007</v>
      </c>
      <c r="I77" s="3">
        <v>91.200339999999997</v>
      </c>
      <c r="J77" s="3" t="s">
        <v>63</v>
      </c>
      <c r="K77" s="3">
        <v>89.977900000000005</v>
      </c>
      <c r="L77" s="3" t="s">
        <v>63</v>
      </c>
      <c r="M77" s="3" t="s">
        <v>63</v>
      </c>
      <c r="N77" s="3"/>
      <c r="O77" s="3"/>
    </row>
    <row r="78" spans="1:15" x14ac:dyDescent="0.25">
      <c r="A78" s="3" t="s">
        <v>134</v>
      </c>
      <c r="B78" s="3" t="s">
        <v>286</v>
      </c>
      <c r="C78" s="3">
        <v>89.27525</v>
      </c>
      <c r="D78" s="3">
        <v>96.111220000000003</v>
      </c>
      <c r="E78" s="3" t="s">
        <v>63</v>
      </c>
      <c r="F78" s="3" t="s">
        <v>63</v>
      </c>
      <c r="G78" s="3" t="s">
        <v>63</v>
      </c>
      <c r="H78" s="3" t="s">
        <v>63</v>
      </c>
      <c r="I78" s="3" t="s">
        <v>63</v>
      </c>
      <c r="J78" s="3" t="s">
        <v>63</v>
      </c>
      <c r="K78" s="3" t="s">
        <v>63</v>
      </c>
      <c r="L78" s="3">
        <v>92.8125</v>
      </c>
      <c r="M78" s="3" t="s">
        <v>63</v>
      </c>
      <c r="N78" s="3"/>
      <c r="O78" s="3"/>
    </row>
    <row r="79" spans="1:15" x14ac:dyDescent="0.25">
      <c r="A79" s="3" t="s">
        <v>134</v>
      </c>
      <c r="B79" s="3" t="s">
        <v>287</v>
      </c>
      <c r="C79" s="3" t="s">
        <v>63</v>
      </c>
      <c r="D79" s="3" t="s">
        <v>63</v>
      </c>
      <c r="E79" s="3" t="s">
        <v>63</v>
      </c>
      <c r="F79" s="3" t="s">
        <v>63</v>
      </c>
      <c r="G79" s="3">
        <v>94.01867</v>
      </c>
      <c r="H79" s="3">
        <v>98.025469999999999</v>
      </c>
      <c r="I79" s="3" t="s">
        <v>63</v>
      </c>
      <c r="J79" s="3">
        <v>97.952709999999996</v>
      </c>
      <c r="K79" s="3">
        <v>91.066479999999999</v>
      </c>
      <c r="L79" s="3" t="s">
        <v>63</v>
      </c>
      <c r="M79" s="3" t="s">
        <v>63</v>
      </c>
      <c r="N79" s="3"/>
      <c r="O79" s="3"/>
    </row>
    <row r="80" spans="1:15" x14ac:dyDescent="0.25">
      <c r="A80" s="3" t="s">
        <v>134</v>
      </c>
      <c r="B80" s="3" t="s">
        <v>135</v>
      </c>
      <c r="C80" s="3">
        <v>99.238029999999995</v>
      </c>
      <c r="D80" s="3">
        <v>97.088179999999994</v>
      </c>
      <c r="E80" s="3">
        <v>96.600380000000001</v>
      </c>
      <c r="F80" s="3">
        <v>97.49906</v>
      </c>
      <c r="G80" s="3">
        <v>99.18871</v>
      </c>
      <c r="H80" s="3">
        <v>99.265180000000001</v>
      </c>
      <c r="I80" s="3">
        <v>99.310450000000003</v>
      </c>
      <c r="J80" s="3">
        <v>97.815430000000006</v>
      </c>
      <c r="K80" s="3" t="s">
        <v>63</v>
      </c>
      <c r="L80" s="3" t="s">
        <v>63</v>
      </c>
      <c r="M80" s="3" t="s">
        <v>63</v>
      </c>
      <c r="N80" s="3"/>
      <c r="O80" s="3"/>
    </row>
    <row r="81" spans="1:15" x14ac:dyDescent="0.25">
      <c r="A81" s="3" t="s">
        <v>134</v>
      </c>
      <c r="B81" s="3" t="s">
        <v>136</v>
      </c>
      <c r="C81" s="3">
        <v>96.717519999999993</v>
      </c>
      <c r="D81" s="3" t="s">
        <v>63</v>
      </c>
      <c r="E81" s="3" t="s">
        <v>63</v>
      </c>
      <c r="F81" s="3">
        <v>98.832409999999996</v>
      </c>
      <c r="G81" s="3">
        <v>99.988929999999996</v>
      </c>
      <c r="H81" s="3" t="s">
        <v>63</v>
      </c>
      <c r="I81" s="3" t="s">
        <v>63</v>
      </c>
      <c r="J81" s="3" t="s">
        <v>63</v>
      </c>
      <c r="K81" s="3" t="s">
        <v>63</v>
      </c>
      <c r="L81" s="3" t="s">
        <v>63</v>
      </c>
      <c r="M81" s="3" t="s">
        <v>63</v>
      </c>
      <c r="N81" s="3"/>
      <c r="O81" s="3"/>
    </row>
    <row r="82" spans="1:15" x14ac:dyDescent="0.25">
      <c r="A82" s="3" t="s">
        <v>134</v>
      </c>
      <c r="B82" s="3" t="s">
        <v>288</v>
      </c>
      <c r="C82" s="3" t="s">
        <v>63</v>
      </c>
      <c r="D82" s="3">
        <v>39.540410000000001</v>
      </c>
      <c r="E82" s="3">
        <v>40.46105</v>
      </c>
      <c r="F82" s="3">
        <v>33.152169999999998</v>
      </c>
      <c r="G82" s="3">
        <v>39.59948</v>
      </c>
      <c r="H82" s="3">
        <v>33.690100000000001</v>
      </c>
      <c r="I82" s="3">
        <v>36.773969999999998</v>
      </c>
      <c r="J82" s="3">
        <v>43.284649999999999</v>
      </c>
      <c r="K82" s="3">
        <v>37.556220000000003</v>
      </c>
      <c r="L82" s="3" t="s">
        <v>63</v>
      </c>
      <c r="M82" s="3" t="s">
        <v>63</v>
      </c>
      <c r="N82" s="3"/>
      <c r="O82" s="3"/>
    </row>
    <row r="83" spans="1:15" x14ac:dyDescent="0.25">
      <c r="A83" s="3" t="s">
        <v>134</v>
      </c>
      <c r="B83" s="3" t="s">
        <v>137</v>
      </c>
      <c r="C83" s="3">
        <v>90.673439999999999</v>
      </c>
      <c r="D83" s="3">
        <v>84.49342</v>
      </c>
      <c r="E83" s="3" t="s">
        <v>63</v>
      </c>
      <c r="F83" s="3" t="s">
        <v>63</v>
      </c>
      <c r="G83" s="3" t="s">
        <v>63</v>
      </c>
      <c r="H83" s="3" t="s">
        <v>63</v>
      </c>
      <c r="I83" s="3" t="s">
        <v>63</v>
      </c>
      <c r="J83" s="3" t="s">
        <v>63</v>
      </c>
      <c r="K83" s="3" t="s">
        <v>63</v>
      </c>
      <c r="L83" s="3" t="s">
        <v>63</v>
      </c>
      <c r="M83" s="3" t="s">
        <v>63</v>
      </c>
      <c r="N83" s="3"/>
      <c r="O83" s="3"/>
    </row>
    <row r="84" spans="1:15" x14ac:dyDescent="0.25">
      <c r="A84" s="3" t="s">
        <v>134</v>
      </c>
      <c r="B84" s="3" t="s">
        <v>138</v>
      </c>
      <c r="C84" s="3">
        <v>79.176879999999997</v>
      </c>
      <c r="D84" s="3">
        <v>81.911479999999997</v>
      </c>
      <c r="E84" s="3">
        <v>84.051389999999998</v>
      </c>
      <c r="F84" s="3">
        <v>89.076070000000001</v>
      </c>
      <c r="G84" s="3">
        <v>92.538309999999996</v>
      </c>
      <c r="H84" s="3">
        <v>84.259879999999995</v>
      </c>
      <c r="I84" s="3">
        <v>85.763660000000002</v>
      </c>
      <c r="J84" s="3">
        <v>85.001320000000007</v>
      </c>
      <c r="K84" s="3">
        <v>85.625159999999994</v>
      </c>
      <c r="L84" s="3">
        <v>82.914320000000004</v>
      </c>
      <c r="M84" s="3" t="s">
        <v>63</v>
      </c>
      <c r="N84" s="3"/>
      <c r="O84" s="3"/>
    </row>
    <row r="85" spans="1:15" x14ac:dyDescent="0.25">
      <c r="A85" s="3" t="s">
        <v>134</v>
      </c>
      <c r="B85" s="3" t="s">
        <v>274</v>
      </c>
      <c r="C85" s="3">
        <v>73.877369999999999</v>
      </c>
      <c r="D85" s="3">
        <v>76.470320000000001</v>
      </c>
      <c r="E85" s="3">
        <v>76.156390000000002</v>
      </c>
      <c r="F85" s="3">
        <v>80.119110000000006</v>
      </c>
      <c r="G85" s="3">
        <v>82.962419999999995</v>
      </c>
      <c r="H85" s="3">
        <v>85.412890000000004</v>
      </c>
      <c r="I85" s="3">
        <v>91.272940000000006</v>
      </c>
      <c r="J85" s="3">
        <v>90.813320000000004</v>
      </c>
      <c r="K85" s="3">
        <v>90.120590000000007</v>
      </c>
      <c r="L85" s="3" t="s">
        <v>63</v>
      </c>
      <c r="M85" s="3" t="s">
        <v>63</v>
      </c>
      <c r="N85" s="3"/>
      <c r="O85" s="3"/>
    </row>
    <row r="86" spans="1:15" x14ac:dyDescent="0.25">
      <c r="A86" s="3" t="s">
        <v>134</v>
      </c>
      <c r="B86" s="3" t="s">
        <v>139</v>
      </c>
      <c r="C86" s="3" t="s">
        <v>63</v>
      </c>
      <c r="D86" s="3">
        <v>90.55865</v>
      </c>
      <c r="E86" s="3" t="s">
        <v>63</v>
      </c>
      <c r="F86" s="3" t="s">
        <v>63</v>
      </c>
      <c r="G86" s="3" t="s">
        <v>63</v>
      </c>
      <c r="H86" s="3" t="s">
        <v>63</v>
      </c>
      <c r="I86" s="3" t="s">
        <v>63</v>
      </c>
      <c r="J86" s="3" t="s">
        <v>63</v>
      </c>
      <c r="K86" s="3" t="s">
        <v>63</v>
      </c>
      <c r="L86" s="3" t="s">
        <v>63</v>
      </c>
      <c r="M86" s="3" t="s">
        <v>63</v>
      </c>
      <c r="N86" s="3"/>
      <c r="O86" s="3"/>
    </row>
    <row r="87" spans="1:15" x14ac:dyDescent="0.25">
      <c r="A87" s="3" t="s">
        <v>134</v>
      </c>
      <c r="B87" s="3" t="s">
        <v>289</v>
      </c>
      <c r="C87" s="3" t="s">
        <v>63</v>
      </c>
      <c r="D87" s="3">
        <v>95.562539999999998</v>
      </c>
      <c r="E87" s="3" t="s">
        <v>63</v>
      </c>
      <c r="F87" s="3" t="s">
        <v>63</v>
      </c>
      <c r="G87" s="3">
        <v>99.060130000000001</v>
      </c>
      <c r="H87" s="3">
        <v>95.420630000000003</v>
      </c>
      <c r="I87" s="3">
        <v>97.835499999999996</v>
      </c>
      <c r="J87" s="3">
        <v>99.029600000000002</v>
      </c>
      <c r="K87" s="3">
        <v>95.415580000000006</v>
      </c>
      <c r="L87" s="3" t="s">
        <v>63</v>
      </c>
      <c r="M87" s="3" t="s">
        <v>63</v>
      </c>
      <c r="N87" s="3"/>
      <c r="O87" s="3"/>
    </row>
    <row r="88" spans="1:15" x14ac:dyDescent="0.25">
      <c r="A88" s="3" t="s">
        <v>134</v>
      </c>
      <c r="B88" s="3" t="s">
        <v>290</v>
      </c>
      <c r="C88" s="3" t="s">
        <v>63</v>
      </c>
      <c r="D88" s="3" t="s">
        <v>63</v>
      </c>
      <c r="E88" s="3">
        <v>96.831400000000002</v>
      </c>
      <c r="F88" s="3">
        <v>92.830659999999995</v>
      </c>
      <c r="G88" s="3" t="s">
        <v>63</v>
      </c>
      <c r="H88" s="3" t="s">
        <v>63</v>
      </c>
      <c r="I88" s="3" t="s">
        <v>63</v>
      </c>
      <c r="J88" s="3" t="s">
        <v>63</v>
      </c>
      <c r="K88" s="3">
        <v>98.255520000000004</v>
      </c>
      <c r="L88" s="3" t="s">
        <v>63</v>
      </c>
      <c r="M88" s="3" t="s">
        <v>63</v>
      </c>
      <c r="N88" s="3"/>
      <c r="O88" s="3"/>
    </row>
    <row r="89" spans="1:15" x14ac:dyDescent="0.25">
      <c r="A89" s="3" t="s">
        <v>134</v>
      </c>
      <c r="B89" s="3" t="s">
        <v>140</v>
      </c>
      <c r="C89" s="3">
        <v>88.988209999999995</v>
      </c>
      <c r="D89" s="3">
        <v>89.013660000000002</v>
      </c>
      <c r="E89" s="3">
        <v>91.766130000000004</v>
      </c>
      <c r="F89" s="3">
        <v>93.125</v>
      </c>
      <c r="G89" s="3">
        <v>95.6524</v>
      </c>
      <c r="H89" s="3">
        <v>95.103319999999997</v>
      </c>
      <c r="I89" s="3">
        <v>95.522919999999999</v>
      </c>
      <c r="J89" s="3">
        <v>93.596689999999995</v>
      </c>
      <c r="K89" s="3">
        <v>91.888360000000006</v>
      </c>
      <c r="L89" s="3" t="s">
        <v>63</v>
      </c>
      <c r="M89" s="3" t="s">
        <v>63</v>
      </c>
      <c r="N89" s="3"/>
      <c r="O89" s="3"/>
    </row>
    <row r="90" spans="1:15" x14ac:dyDescent="0.25">
      <c r="A90" s="3" t="s">
        <v>134</v>
      </c>
      <c r="B90" s="3" t="s">
        <v>141</v>
      </c>
      <c r="C90" s="3">
        <v>83.124600000000001</v>
      </c>
      <c r="D90" s="3">
        <v>84.234399999999994</v>
      </c>
      <c r="E90" s="3">
        <v>86.727739999999997</v>
      </c>
      <c r="F90" s="3">
        <v>88.564580000000007</v>
      </c>
      <c r="G90" s="3">
        <v>89.186440000000005</v>
      </c>
      <c r="H90" s="3" t="s">
        <v>63</v>
      </c>
      <c r="I90" s="3" t="s">
        <v>63</v>
      </c>
      <c r="J90" s="3">
        <v>89.415559999999999</v>
      </c>
      <c r="K90" s="3">
        <v>99.228110000000001</v>
      </c>
      <c r="L90" s="3" t="s">
        <v>63</v>
      </c>
      <c r="M90" s="3" t="s">
        <v>63</v>
      </c>
      <c r="N90" s="3"/>
      <c r="O90" s="3"/>
    </row>
    <row r="91" spans="1:15" x14ac:dyDescent="0.25">
      <c r="A91" s="3" t="s">
        <v>134</v>
      </c>
      <c r="B91" s="3" t="s">
        <v>142</v>
      </c>
      <c r="C91" s="3" t="s">
        <v>63</v>
      </c>
      <c r="D91" s="3">
        <v>94.152140000000003</v>
      </c>
      <c r="E91" s="3">
        <v>93.058530000000005</v>
      </c>
      <c r="F91" s="3">
        <v>94.295240000000007</v>
      </c>
      <c r="G91" s="3">
        <v>95.292810000000003</v>
      </c>
      <c r="H91" s="3">
        <v>94.89958</v>
      </c>
      <c r="I91" s="3">
        <v>89.838970000000003</v>
      </c>
      <c r="J91" s="3">
        <v>88.213409999999996</v>
      </c>
      <c r="K91" s="3">
        <v>96.798580000000001</v>
      </c>
      <c r="L91" s="3">
        <v>95.724279999999993</v>
      </c>
      <c r="M91" s="3" t="s">
        <v>63</v>
      </c>
      <c r="N91" s="3"/>
      <c r="O91" s="3"/>
    </row>
    <row r="92" spans="1:15" x14ac:dyDescent="0.25">
      <c r="A92" s="3" t="s">
        <v>134</v>
      </c>
      <c r="B92" s="3" t="s">
        <v>236</v>
      </c>
      <c r="C92" s="3">
        <v>97.348259999999996</v>
      </c>
      <c r="D92" s="3">
        <v>94.141189999999995</v>
      </c>
      <c r="E92" s="3" t="s">
        <v>63</v>
      </c>
      <c r="F92" s="3" t="s">
        <v>63</v>
      </c>
      <c r="G92" s="3">
        <v>98.878309999999999</v>
      </c>
      <c r="H92" s="3">
        <v>99.834199999999996</v>
      </c>
      <c r="I92" s="3">
        <v>99.902460000000005</v>
      </c>
      <c r="J92" s="3">
        <v>99.769570000000002</v>
      </c>
      <c r="K92" s="3">
        <v>99.935910000000007</v>
      </c>
      <c r="L92" s="3">
        <v>97.727199999999996</v>
      </c>
      <c r="M92" s="3" t="s">
        <v>63</v>
      </c>
      <c r="N92" s="3"/>
      <c r="O92" s="3"/>
    </row>
    <row r="93" spans="1:15" x14ac:dyDescent="0.25">
      <c r="A93" s="3" t="s">
        <v>134</v>
      </c>
      <c r="B93" s="3" t="s">
        <v>143</v>
      </c>
      <c r="C93" s="3">
        <v>85.898820000000001</v>
      </c>
      <c r="D93" s="3" t="s">
        <v>63</v>
      </c>
      <c r="E93" s="3" t="s">
        <v>63</v>
      </c>
      <c r="F93" s="3" t="s">
        <v>63</v>
      </c>
      <c r="G93" s="3" t="s">
        <v>63</v>
      </c>
      <c r="H93" s="3">
        <v>77.008930000000007</v>
      </c>
      <c r="I93" s="3" t="s">
        <v>63</v>
      </c>
      <c r="J93" s="3" t="s">
        <v>63</v>
      </c>
      <c r="K93" s="3" t="s">
        <v>63</v>
      </c>
      <c r="L93" s="3">
        <v>86.150229999999993</v>
      </c>
      <c r="M93" s="3" t="s">
        <v>63</v>
      </c>
      <c r="N93" s="3"/>
      <c r="O93" s="3"/>
    </row>
    <row r="94" spans="1:15" x14ac:dyDescent="0.25">
      <c r="A94" s="3" t="s">
        <v>134</v>
      </c>
      <c r="B94" s="3" t="s">
        <v>237</v>
      </c>
      <c r="C94" s="3">
        <v>76.241240000000005</v>
      </c>
      <c r="D94" s="3">
        <v>74.901489999999995</v>
      </c>
      <c r="E94" s="3">
        <v>72.023060000000001</v>
      </c>
      <c r="F94" s="3">
        <v>77.642439999999993</v>
      </c>
      <c r="G94" s="3">
        <v>80.561520000000002</v>
      </c>
      <c r="H94" s="3">
        <v>85.963650000000001</v>
      </c>
      <c r="I94" s="3">
        <v>85.036720000000003</v>
      </c>
      <c r="J94" s="3">
        <v>87.395060000000001</v>
      </c>
      <c r="K94" s="3">
        <v>87.595070000000007</v>
      </c>
      <c r="L94" s="3">
        <v>93.443359999999998</v>
      </c>
      <c r="M94" s="3" t="s">
        <v>63</v>
      </c>
      <c r="N94" s="3"/>
      <c r="O94" s="3"/>
    </row>
    <row r="95" spans="1:15" x14ac:dyDescent="0.25">
      <c r="A95" s="3" t="s">
        <v>134</v>
      </c>
      <c r="B95" s="3" t="s">
        <v>144</v>
      </c>
      <c r="C95" s="3">
        <v>95.871420000000001</v>
      </c>
      <c r="D95" s="3">
        <v>98.763170000000002</v>
      </c>
      <c r="E95" s="3">
        <v>98.305030000000002</v>
      </c>
      <c r="F95" s="3">
        <v>98.477130000000002</v>
      </c>
      <c r="G95" s="3">
        <v>98.800870000000003</v>
      </c>
      <c r="H95" s="3">
        <v>98.216160000000002</v>
      </c>
      <c r="I95" s="3">
        <v>97.829909999999998</v>
      </c>
      <c r="J95" s="3">
        <v>97.662049999999994</v>
      </c>
      <c r="K95" s="3">
        <v>94.586709999999997</v>
      </c>
      <c r="L95" s="3" t="s">
        <v>63</v>
      </c>
      <c r="M95" s="3" t="s">
        <v>63</v>
      </c>
      <c r="N95" s="3"/>
      <c r="O95" s="3"/>
    </row>
    <row r="96" spans="1:15" x14ac:dyDescent="0.25">
      <c r="A96" s="3" t="s">
        <v>134</v>
      </c>
      <c r="B96" s="3" t="s">
        <v>145</v>
      </c>
      <c r="C96" s="3">
        <v>83.56962</v>
      </c>
      <c r="D96" s="3">
        <v>83.920410000000004</v>
      </c>
      <c r="E96" s="3">
        <v>80.943799999999996</v>
      </c>
      <c r="F96" s="3">
        <v>81.726209999999995</v>
      </c>
      <c r="G96" s="3">
        <v>86.329710000000006</v>
      </c>
      <c r="H96" s="3">
        <v>83.337440000000001</v>
      </c>
      <c r="I96" s="3">
        <v>81.881910000000005</v>
      </c>
      <c r="J96" s="3">
        <v>81.017039999999994</v>
      </c>
      <c r="K96" s="3">
        <v>82.311710000000005</v>
      </c>
      <c r="L96" s="3" t="s">
        <v>63</v>
      </c>
      <c r="M96" s="3" t="s">
        <v>63</v>
      </c>
      <c r="N96" s="3"/>
      <c r="O96" s="3"/>
    </row>
    <row r="97" spans="1:15" x14ac:dyDescent="0.25">
      <c r="A97" s="3" t="s">
        <v>134</v>
      </c>
      <c r="B97" s="3" t="s">
        <v>146</v>
      </c>
      <c r="C97" s="3">
        <v>97.693100000000001</v>
      </c>
      <c r="D97" s="3" t="s">
        <v>63</v>
      </c>
      <c r="E97" s="3" t="s">
        <v>63</v>
      </c>
      <c r="F97" s="3" t="s">
        <v>63</v>
      </c>
      <c r="G97" s="3" t="s">
        <v>63</v>
      </c>
      <c r="H97" s="3" t="s">
        <v>63</v>
      </c>
      <c r="I97" s="3">
        <v>87.681550000000001</v>
      </c>
      <c r="J97" s="3">
        <v>89.903329999999997</v>
      </c>
      <c r="K97" s="3" t="s">
        <v>63</v>
      </c>
      <c r="L97" s="3" t="s">
        <v>63</v>
      </c>
      <c r="M97" s="3" t="s">
        <v>63</v>
      </c>
      <c r="N97" s="3"/>
      <c r="O97" s="3"/>
    </row>
    <row r="98" spans="1:15" x14ac:dyDescent="0.25">
      <c r="A98" s="3" t="s">
        <v>134</v>
      </c>
      <c r="B98" s="3" t="s">
        <v>147</v>
      </c>
      <c r="C98" s="3">
        <v>85.484260000000006</v>
      </c>
      <c r="D98" s="3">
        <v>81.12285</v>
      </c>
      <c r="E98" s="3">
        <v>76.42353</v>
      </c>
      <c r="F98" s="3">
        <v>75.847279999999998</v>
      </c>
      <c r="G98" s="3">
        <v>77.73075</v>
      </c>
      <c r="H98" s="3">
        <v>80.259829999999994</v>
      </c>
      <c r="I98" s="3">
        <v>78.123570000000001</v>
      </c>
      <c r="J98" s="3">
        <v>81.214609999999993</v>
      </c>
      <c r="K98" s="3">
        <v>85.127120000000005</v>
      </c>
      <c r="L98" s="3">
        <v>83.894990000000007</v>
      </c>
      <c r="M98" s="3" t="s">
        <v>63</v>
      </c>
      <c r="N98" s="3"/>
      <c r="O98" s="3"/>
    </row>
    <row r="99" spans="1:15" x14ac:dyDescent="0.25">
      <c r="A99" s="3" t="s">
        <v>134</v>
      </c>
      <c r="B99" s="3" t="s">
        <v>148</v>
      </c>
      <c r="C99" s="3">
        <v>87.823300000000003</v>
      </c>
      <c r="D99" s="3">
        <v>91.718010000000007</v>
      </c>
      <c r="E99" s="3">
        <v>95.153739999999999</v>
      </c>
      <c r="F99" s="3" t="s">
        <v>63</v>
      </c>
      <c r="G99" s="3" t="s">
        <v>63</v>
      </c>
      <c r="H99" s="3" t="s">
        <v>63</v>
      </c>
      <c r="I99" s="3" t="s">
        <v>63</v>
      </c>
      <c r="J99" s="3" t="s">
        <v>63</v>
      </c>
      <c r="K99" s="3" t="s">
        <v>63</v>
      </c>
      <c r="L99" s="3" t="s">
        <v>63</v>
      </c>
      <c r="M99" s="3" t="s">
        <v>63</v>
      </c>
      <c r="N99" s="3"/>
      <c r="O99" s="3"/>
    </row>
    <row r="100" spans="1:15" x14ac:dyDescent="0.25">
      <c r="A100" s="3" t="s">
        <v>134</v>
      </c>
      <c r="B100" s="3" t="s">
        <v>150</v>
      </c>
      <c r="C100" s="3" t="s">
        <v>63</v>
      </c>
      <c r="D100" s="3" t="s">
        <v>63</v>
      </c>
      <c r="E100" s="3" t="s">
        <v>63</v>
      </c>
      <c r="F100" s="3">
        <v>72.476479999999995</v>
      </c>
      <c r="G100" s="3">
        <v>79.784239999999997</v>
      </c>
      <c r="H100" s="3">
        <v>73.094030000000004</v>
      </c>
      <c r="I100" s="3">
        <v>76.864840000000001</v>
      </c>
      <c r="J100" s="3">
        <v>78.111739999999998</v>
      </c>
      <c r="K100" s="3" t="s">
        <v>63</v>
      </c>
      <c r="L100" s="3">
        <v>76.853369999999998</v>
      </c>
      <c r="M100" s="3" t="s">
        <v>63</v>
      </c>
      <c r="N100" s="3"/>
      <c r="O100" s="3"/>
    </row>
    <row r="101" spans="1:15" x14ac:dyDescent="0.25">
      <c r="A101" s="3" t="s">
        <v>134</v>
      </c>
      <c r="B101" s="3" t="s">
        <v>151</v>
      </c>
      <c r="C101" s="3" t="s">
        <v>63</v>
      </c>
      <c r="D101" s="3" t="s">
        <v>63</v>
      </c>
      <c r="E101" s="3" t="s">
        <v>63</v>
      </c>
      <c r="F101" s="3">
        <v>99.916579999999996</v>
      </c>
      <c r="G101" s="3">
        <v>96.154560000000004</v>
      </c>
      <c r="H101" s="3">
        <v>96.475189999999998</v>
      </c>
      <c r="I101" s="3">
        <v>94.734279999999998</v>
      </c>
      <c r="J101" s="3">
        <v>96.728849999999994</v>
      </c>
      <c r="K101" s="3">
        <v>91.409829999999999</v>
      </c>
      <c r="L101" s="3">
        <v>92.91337</v>
      </c>
      <c r="M101" s="3" t="s">
        <v>63</v>
      </c>
      <c r="N101" s="3"/>
      <c r="O101" s="3"/>
    </row>
    <row r="102" spans="1:15" x14ac:dyDescent="0.25">
      <c r="A102" s="3" t="s">
        <v>134</v>
      </c>
      <c r="B102" s="3" t="s">
        <v>152</v>
      </c>
      <c r="C102" s="3">
        <v>99.509690000000006</v>
      </c>
      <c r="D102" s="3">
        <v>99.488079999999997</v>
      </c>
      <c r="E102" s="3">
        <v>99.360230000000001</v>
      </c>
      <c r="F102" s="3">
        <v>99.253479999999996</v>
      </c>
      <c r="G102" s="3">
        <v>99.151960000000003</v>
      </c>
      <c r="H102" s="3">
        <v>99.131420000000006</v>
      </c>
      <c r="I102" s="3">
        <v>99.118899999999996</v>
      </c>
      <c r="J102" s="3">
        <v>99.043419999999998</v>
      </c>
      <c r="K102" s="3">
        <v>99.086460000000002</v>
      </c>
      <c r="L102" s="3" t="s">
        <v>63</v>
      </c>
      <c r="M102" s="3" t="s">
        <v>63</v>
      </c>
      <c r="N102" s="3"/>
      <c r="O102" s="3"/>
    </row>
    <row r="103" spans="1:15" x14ac:dyDescent="0.25">
      <c r="A103" s="3" t="s">
        <v>134</v>
      </c>
      <c r="B103" s="3" t="s">
        <v>291</v>
      </c>
      <c r="C103" s="3" t="s">
        <v>63</v>
      </c>
      <c r="D103" s="3" t="s">
        <v>63</v>
      </c>
      <c r="E103" s="3" t="s">
        <v>63</v>
      </c>
      <c r="F103" s="3" t="s">
        <v>63</v>
      </c>
      <c r="G103" s="3" t="s">
        <v>63</v>
      </c>
      <c r="H103" s="3" t="s">
        <v>63</v>
      </c>
      <c r="I103" s="3">
        <v>91.228070000000002</v>
      </c>
      <c r="J103" s="3" t="s">
        <v>63</v>
      </c>
      <c r="K103" s="3">
        <v>93.437150000000003</v>
      </c>
      <c r="L103" s="3">
        <v>89.830510000000004</v>
      </c>
      <c r="M103" s="3" t="s">
        <v>63</v>
      </c>
      <c r="N103" s="3"/>
      <c r="O103" s="3"/>
    </row>
    <row r="104" spans="1:15" x14ac:dyDescent="0.25">
      <c r="A104" s="3" t="s">
        <v>134</v>
      </c>
      <c r="B104" s="3" t="s">
        <v>154</v>
      </c>
      <c r="C104" s="3">
        <v>76.838539999999995</v>
      </c>
      <c r="D104" s="3">
        <v>76.862459999999999</v>
      </c>
      <c r="E104" s="3">
        <v>80.258700000000005</v>
      </c>
      <c r="F104" s="3">
        <v>81.044820000000001</v>
      </c>
      <c r="G104" s="3">
        <v>79.694869999999995</v>
      </c>
      <c r="H104" s="3">
        <v>78.946520000000007</v>
      </c>
      <c r="I104" s="3">
        <v>73.105710000000002</v>
      </c>
      <c r="J104" s="3">
        <v>75.575779999999995</v>
      </c>
      <c r="K104" s="3" t="s">
        <v>63</v>
      </c>
      <c r="L104" s="3" t="s">
        <v>63</v>
      </c>
      <c r="M104" s="3" t="s">
        <v>63</v>
      </c>
      <c r="N104" s="3"/>
      <c r="O104" s="3"/>
    </row>
    <row r="105" spans="1:15" x14ac:dyDescent="0.25">
      <c r="A105" s="3" t="s">
        <v>134</v>
      </c>
      <c r="B105" s="3" t="s">
        <v>155</v>
      </c>
      <c r="C105" s="3">
        <v>81.466719999999995</v>
      </c>
      <c r="D105" s="3" t="s">
        <v>63</v>
      </c>
      <c r="E105" s="3">
        <v>76.63449</v>
      </c>
      <c r="F105" s="3" t="s">
        <v>63</v>
      </c>
      <c r="G105" s="3" t="s">
        <v>63</v>
      </c>
      <c r="H105" s="3" t="s">
        <v>63</v>
      </c>
      <c r="I105" s="3">
        <v>69.491619999999998</v>
      </c>
      <c r="J105" s="3" t="s">
        <v>63</v>
      </c>
      <c r="K105" s="3" t="s">
        <v>63</v>
      </c>
      <c r="L105" s="3" t="s">
        <v>63</v>
      </c>
      <c r="M105" s="3" t="s">
        <v>63</v>
      </c>
      <c r="N105" s="3"/>
      <c r="O105" s="3"/>
    </row>
    <row r="106" spans="1:15" x14ac:dyDescent="0.25">
      <c r="A106" s="3" t="s">
        <v>134</v>
      </c>
      <c r="B106" s="3" t="s">
        <v>156</v>
      </c>
      <c r="C106" s="3">
        <v>99.675560000000004</v>
      </c>
      <c r="D106" s="3">
        <v>89.76876</v>
      </c>
      <c r="E106" s="3">
        <v>84.794569999999993</v>
      </c>
      <c r="F106" s="3">
        <v>92.395409999999998</v>
      </c>
      <c r="G106" s="3">
        <v>96.541740000000004</v>
      </c>
      <c r="H106" s="3">
        <v>99.470119999999994</v>
      </c>
      <c r="I106" s="3">
        <v>99.586659999999995</v>
      </c>
      <c r="J106" s="3">
        <v>99.380960000000002</v>
      </c>
      <c r="K106" s="3">
        <v>99.232590000000002</v>
      </c>
      <c r="L106" s="3">
        <v>99.621619999999993</v>
      </c>
      <c r="M106" s="3" t="s">
        <v>63</v>
      </c>
      <c r="N106" s="3"/>
      <c r="O106" s="3"/>
    </row>
    <row r="107" spans="1:15" x14ac:dyDescent="0.25">
      <c r="A107" s="3" t="s">
        <v>134</v>
      </c>
      <c r="B107" s="3" t="s">
        <v>263</v>
      </c>
      <c r="C107" s="3">
        <v>70.610190000000003</v>
      </c>
      <c r="D107" s="3">
        <v>97.218829999999997</v>
      </c>
      <c r="E107" s="3">
        <v>85.480090000000004</v>
      </c>
      <c r="F107" s="3">
        <v>85.023250000000004</v>
      </c>
      <c r="G107" s="3" t="s">
        <v>63</v>
      </c>
      <c r="H107" s="3" t="s">
        <v>63</v>
      </c>
      <c r="I107" s="3" t="s">
        <v>63</v>
      </c>
      <c r="J107" s="3" t="s">
        <v>63</v>
      </c>
      <c r="K107" s="3" t="s">
        <v>63</v>
      </c>
      <c r="L107" s="3" t="s">
        <v>63</v>
      </c>
      <c r="M107" s="3" t="s">
        <v>63</v>
      </c>
      <c r="N107" s="3"/>
      <c r="O107" s="3"/>
    </row>
    <row r="108" spans="1:15" x14ac:dyDescent="0.25">
      <c r="A108" s="3" t="s">
        <v>134</v>
      </c>
      <c r="B108" s="3" t="s">
        <v>157</v>
      </c>
      <c r="C108" s="3" t="s">
        <v>63</v>
      </c>
      <c r="D108" s="3">
        <v>94.745059999999995</v>
      </c>
      <c r="E108" s="3" t="s">
        <v>63</v>
      </c>
      <c r="F108" s="3" t="s">
        <v>63</v>
      </c>
      <c r="G108" s="3">
        <v>96.703909999999993</v>
      </c>
      <c r="H108" s="3">
        <v>94.854259999999996</v>
      </c>
      <c r="I108" s="3">
        <v>89.337720000000004</v>
      </c>
      <c r="J108" s="3" t="s">
        <v>63</v>
      </c>
      <c r="K108" s="3" t="s">
        <v>63</v>
      </c>
      <c r="L108" s="3" t="s">
        <v>63</v>
      </c>
      <c r="M108" s="3" t="s">
        <v>63</v>
      </c>
      <c r="N108" s="3"/>
      <c r="O108" s="3"/>
    </row>
    <row r="109" spans="1:15" x14ac:dyDescent="0.25">
      <c r="A109" s="3" t="s">
        <v>134</v>
      </c>
      <c r="B109" s="3" t="s">
        <v>158</v>
      </c>
      <c r="C109" s="3">
        <v>77.623850000000004</v>
      </c>
      <c r="D109" s="3">
        <v>73.450190000000006</v>
      </c>
      <c r="E109" s="3">
        <v>80.791210000000007</v>
      </c>
      <c r="F109" s="3">
        <v>93.871399999999994</v>
      </c>
      <c r="G109" s="3">
        <v>98.229740000000007</v>
      </c>
      <c r="H109" s="3">
        <v>94.395470000000003</v>
      </c>
      <c r="I109" s="3">
        <v>99.466160000000002</v>
      </c>
      <c r="J109" s="3">
        <v>96.035060000000001</v>
      </c>
      <c r="K109" s="3">
        <v>95.640680000000003</v>
      </c>
      <c r="L109" s="3">
        <v>97.650210000000001</v>
      </c>
      <c r="M109" s="3" t="s">
        <v>63</v>
      </c>
      <c r="N109" s="3"/>
      <c r="O109" s="3"/>
    </row>
    <row r="110" spans="1:15" x14ac:dyDescent="0.25">
      <c r="A110" s="3" t="s">
        <v>134</v>
      </c>
      <c r="B110" s="3" t="s">
        <v>159</v>
      </c>
      <c r="C110" s="3" t="s">
        <v>63</v>
      </c>
      <c r="D110" s="3" t="s">
        <v>63</v>
      </c>
      <c r="E110" s="3" t="s">
        <v>63</v>
      </c>
      <c r="F110" s="3">
        <v>99.377560000000003</v>
      </c>
      <c r="G110" s="3">
        <v>89.716930000000005</v>
      </c>
      <c r="H110" s="3">
        <v>97.134500000000003</v>
      </c>
      <c r="I110" s="3">
        <v>98.524450000000002</v>
      </c>
      <c r="J110" s="3">
        <v>95.483000000000004</v>
      </c>
      <c r="K110" s="3" t="s">
        <v>63</v>
      </c>
      <c r="L110" s="3" t="s">
        <v>63</v>
      </c>
      <c r="M110" s="3" t="s">
        <v>63</v>
      </c>
      <c r="N110" s="3"/>
      <c r="O110" s="3"/>
    </row>
    <row r="111" spans="1:15" x14ac:dyDescent="0.25">
      <c r="A111" s="3" t="s">
        <v>134</v>
      </c>
      <c r="B111" s="3" t="s">
        <v>299</v>
      </c>
      <c r="C111" s="3" t="s">
        <v>63</v>
      </c>
      <c r="D111" s="3" t="s">
        <v>63</v>
      </c>
      <c r="E111" s="3">
        <v>94.595050000000001</v>
      </c>
      <c r="F111" s="3" t="s">
        <v>63</v>
      </c>
      <c r="G111" s="3">
        <v>95.035290000000003</v>
      </c>
      <c r="H111" s="3" t="s">
        <v>63</v>
      </c>
      <c r="I111" s="3" t="s">
        <v>63</v>
      </c>
      <c r="J111" s="3" t="s">
        <v>63</v>
      </c>
      <c r="K111" s="3" t="s">
        <v>63</v>
      </c>
      <c r="L111" s="3" t="s">
        <v>63</v>
      </c>
      <c r="M111" s="3" t="s">
        <v>63</v>
      </c>
      <c r="N111" s="3"/>
      <c r="O111" s="3"/>
    </row>
    <row r="112" spans="1:15" x14ac:dyDescent="0.25">
      <c r="A112" s="3" t="s">
        <v>134</v>
      </c>
      <c r="B112" s="3" t="s">
        <v>238</v>
      </c>
      <c r="C112" s="3">
        <v>80.359690000000001</v>
      </c>
      <c r="D112" s="3">
        <v>77.928269999999998</v>
      </c>
      <c r="E112" s="3">
        <v>82.108379999999997</v>
      </c>
      <c r="F112" s="3">
        <v>87.226910000000004</v>
      </c>
      <c r="G112" s="3">
        <v>90.212280000000007</v>
      </c>
      <c r="H112" s="3">
        <v>94.191190000000006</v>
      </c>
      <c r="I112" s="3">
        <v>93.219359999999995</v>
      </c>
      <c r="J112" s="3">
        <v>86.991870000000006</v>
      </c>
      <c r="K112" s="3">
        <v>90.273150000000001</v>
      </c>
      <c r="L112" s="3">
        <v>88.924679999999995</v>
      </c>
      <c r="M112" s="3" t="s">
        <v>63</v>
      </c>
      <c r="N112" s="3"/>
      <c r="O112" s="3"/>
    </row>
    <row r="113" spans="1:15" x14ac:dyDescent="0.25">
      <c r="A113" s="3" t="s">
        <v>134</v>
      </c>
      <c r="B113" s="3" t="s">
        <v>160</v>
      </c>
      <c r="C113" s="3" t="s">
        <v>63</v>
      </c>
      <c r="D113" s="3" t="s">
        <v>63</v>
      </c>
      <c r="E113" s="3" t="s">
        <v>63</v>
      </c>
      <c r="F113" s="3" t="s">
        <v>63</v>
      </c>
      <c r="G113" s="3">
        <v>91.917289999999994</v>
      </c>
      <c r="H113" s="3">
        <v>98.989810000000006</v>
      </c>
      <c r="I113" s="3" t="s">
        <v>63</v>
      </c>
      <c r="J113" s="3" t="s">
        <v>63</v>
      </c>
      <c r="K113" s="3">
        <v>90.479939999999999</v>
      </c>
      <c r="L113" s="3" t="s">
        <v>63</v>
      </c>
      <c r="M113" s="3" t="s">
        <v>63</v>
      </c>
      <c r="N113" s="3"/>
      <c r="O113" s="3"/>
    </row>
    <row r="114" spans="1:15" x14ac:dyDescent="0.25">
      <c r="A114" s="3" t="s">
        <v>134</v>
      </c>
      <c r="B114" s="3" t="s">
        <v>161</v>
      </c>
      <c r="C114" s="3">
        <v>99.565089999999998</v>
      </c>
      <c r="D114" s="3">
        <v>98.223380000000006</v>
      </c>
      <c r="E114" s="3">
        <v>99.417209999999997</v>
      </c>
      <c r="F114" s="3">
        <v>99.635649999999998</v>
      </c>
      <c r="G114" s="3">
        <v>99.891850000000005</v>
      </c>
      <c r="H114" s="3">
        <v>99.828339999999997</v>
      </c>
      <c r="I114" s="3">
        <v>99.523939999999996</v>
      </c>
      <c r="J114" s="3">
        <v>98.288700000000006</v>
      </c>
      <c r="K114" s="3">
        <v>99.649690000000007</v>
      </c>
      <c r="L114" s="3" t="s">
        <v>63</v>
      </c>
      <c r="M114" s="3" t="s">
        <v>63</v>
      </c>
      <c r="N114" s="3"/>
      <c r="O114" s="3"/>
    </row>
    <row r="115" spans="1:15" x14ac:dyDescent="0.25">
      <c r="A115" s="3" t="s">
        <v>134</v>
      </c>
      <c r="B115" s="3" t="s">
        <v>275</v>
      </c>
      <c r="C115" s="3">
        <v>73.941649999999996</v>
      </c>
      <c r="D115" s="3">
        <v>77.743759999999995</v>
      </c>
      <c r="E115" s="3">
        <v>77.177170000000004</v>
      </c>
      <c r="F115" s="3">
        <v>80.290459999999996</v>
      </c>
      <c r="G115" s="3">
        <v>90.536529999999999</v>
      </c>
      <c r="H115" s="3">
        <v>94.185460000000006</v>
      </c>
      <c r="I115" s="3">
        <v>87.683149999999998</v>
      </c>
      <c r="J115" s="3">
        <v>85.795339999999996</v>
      </c>
      <c r="K115" s="3" t="s">
        <v>63</v>
      </c>
      <c r="L115" s="3" t="s">
        <v>63</v>
      </c>
      <c r="M115" s="3" t="s">
        <v>63</v>
      </c>
      <c r="N115" s="3"/>
      <c r="O115" s="3"/>
    </row>
    <row r="116" spans="1:15" x14ac:dyDescent="0.25">
      <c r="A116" s="3" t="s">
        <v>162</v>
      </c>
      <c r="B116" s="3" t="s">
        <v>259</v>
      </c>
      <c r="C116" s="3">
        <v>88.854969999999994</v>
      </c>
      <c r="D116" s="3" t="s">
        <v>63</v>
      </c>
      <c r="E116" s="3" t="s">
        <v>63</v>
      </c>
      <c r="F116" s="3" t="s">
        <v>63</v>
      </c>
      <c r="G116" s="3" t="s">
        <v>63</v>
      </c>
      <c r="H116" s="3" t="s">
        <v>63</v>
      </c>
      <c r="I116" s="3" t="s">
        <v>63</v>
      </c>
      <c r="J116" s="3" t="s">
        <v>63</v>
      </c>
      <c r="K116" s="3" t="s">
        <v>63</v>
      </c>
      <c r="L116" s="3" t="s">
        <v>63</v>
      </c>
      <c r="M116" s="3" t="s">
        <v>63</v>
      </c>
      <c r="N116" s="3"/>
      <c r="O116" s="3"/>
    </row>
    <row r="117" spans="1:15" x14ac:dyDescent="0.25">
      <c r="A117" s="3" t="s">
        <v>162</v>
      </c>
      <c r="B117" s="3" t="s">
        <v>163</v>
      </c>
      <c r="C117" s="3" t="s">
        <v>63</v>
      </c>
      <c r="D117" s="3" t="s">
        <v>63</v>
      </c>
      <c r="E117" s="3" t="s">
        <v>63</v>
      </c>
      <c r="F117" s="3" t="s">
        <v>63</v>
      </c>
      <c r="G117" s="3" t="s">
        <v>63</v>
      </c>
      <c r="H117" s="3" t="s">
        <v>63</v>
      </c>
      <c r="I117" s="3" t="s">
        <v>63</v>
      </c>
      <c r="J117" s="3" t="s">
        <v>63</v>
      </c>
      <c r="K117" s="3">
        <v>47.536000000000001</v>
      </c>
      <c r="L117" s="3">
        <v>49.285229999999999</v>
      </c>
      <c r="M117" s="3" t="s">
        <v>63</v>
      </c>
      <c r="N117" s="3"/>
      <c r="O117" s="3"/>
    </row>
    <row r="118" spans="1:15" x14ac:dyDescent="0.25">
      <c r="A118" s="3" t="s">
        <v>162</v>
      </c>
      <c r="B118" s="3" t="s">
        <v>164</v>
      </c>
      <c r="C118" s="3">
        <v>30.36956</v>
      </c>
      <c r="D118" s="3">
        <v>31.97878</v>
      </c>
      <c r="E118" s="3">
        <v>32.633920000000003</v>
      </c>
      <c r="F118" s="3">
        <v>32.254550000000002</v>
      </c>
      <c r="G118" s="3">
        <v>26.98949</v>
      </c>
      <c r="H118" s="3">
        <v>27.609069999999999</v>
      </c>
      <c r="I118" s="3">
        <v>24.936499999999999</v>
      </c>
      <c r="J118" s="3">
        <v>61.291139999999999</v>
      </c>
      <c r="K118" s="3">
        <v>69.118949999999998</v>
      </c>
      <c r="L118" s="3">
        <v>74.190560000000005</v>
      </c>
      <c r="M118" s="3" t="s">
        <v>63</v>
      </c>
      <c r="N118" s="3"/>
      <c r="O118" s="3"/>
    </row>
    <row r="119" spans="1:15" x14ac:dyDescent="0.25">
      <c r="A119" s="3" t="s">
        <v>162</v>
      </c>
      <c r="B119" s="3" t="s">
        <v>165</v>
      </c>
      <c r="C119" s="3" t="s">
        <v>63</v>
      </c>
      <c r="D119" s="3">
        <v>77.334729999999993</v>
      </c>
      <c r="E119" s="3">
        <v>72.325530000000001</v>
      </c>
      <c r="F119" s="3">
        <v>75.821060000000003</v>
      </c>
      <c r="G119" s="3">
        <v>81.565759999999997</v>
      </c>
      <c r="H119" s="3">
        <v>82.354770000000002</v>
      </c>
      <c r="I119" s="3">
        <v>82.930109999999999</v>
      </c>
      <c r="J119" s="3">
        <v>76.648200000000003</v>
      </c>
      <c r="K119" s="3">
        <v>70.507149999999996</v>
      </c>
      <c r="L119" s="3">
        <v>70.06962</v>
      </c>
      <c r="M119" s="3" t="s">
        <v>63</v>
      </c>
      <c r="N119" s="3"/>
      <c r="O119" s="3"/>
    </row>
    <row r="120" spans="1:15" x14ac:dyDescent="0.25">
      <c r="A120" s="3" t="s">
        <v>162</v>
      </c>
      <c r="B120" s="3" t="s">
        <v>166</v>
      </c>
      <c r="C120" s="3">
        <v>97.871610000000004</v>
      </c>
      <c r="D120" s="3">
        <v>97.263540000000006</v>
      </c>
      <c r="E120" s="3">
        <v>95.231009999999998</v>
      </c>
      <c r="F120" s="3">
        <v>97.187529999999995</v>
      </c>
      <c r="G120" s="3">
        <v>92.308490000000006</v>
      </c>
      <c r="H120" s="3">
        <v>94.591840000000005</v>
      </c>
      <c r="I120" s="3">
        <v>93.68074</v>
      </c>
      <c r="J120" s="3">
        <v>95.606669999999994</v>
      </c>
      <c r="K120" s="3">
        <v>98.304079999999999</v>
      </c>
      <c r="L120" s="3" t="s">
        <v>63</v>
      </c>
      <c r="M120" s="3" t="s">
        <v>63</v>
      </c>
      <c r="N120" s="3"/>
      <c r="O120" s="3"/>
    </row>
    <row r="121" spans="1:15" x14ac:dyDescent="0.25">
      <c r="A121" s="3" t="s">
        <v>162</v>
      </c>
      <c r="B121" s="3" t="s">
        <v>240</v>
      </c>
      <c r="C121" s="3" t="s">
        <v>63</v>
      </c>
      <c r="D121" s="3">
        <v>30.7836</v>
      </c>
      <c r="E121" s="3">
        <v>36.259410000000003</v>
      </c>
      <c r="F121" s="3" t="s">
        <v>63</v>
      </c>
      <c r="G121" s="3">
        <v>40.597259999999999</v>
      </c>
      <c r="H121" s="3" t="s">
        <v>63</v>
      </c>
      <c r="I121" s="3">
        <v>39.697049999999997</v>
      </c>
      <c r="J121" s="3">
        <v>38.050069999999998</v>
      </c>
      <c r="K121" s="3">
        <v>37.084490000000002</v>
      </c>
      <c r="L121" s="3">
        <v>36.720010000000002</v>
      </c>
      <c r="M121" s="3" t="s">
        <v>63</v>
      </c>
      <c r="N121" s="3"/>
      <c r="O121" s="3"/>
    </row>
    <row r="122" spans="1:15" x14ac:dyDescent="0.25">
      <c r="A122" s="3" t="s">
        <v>162</v>
      </c>
      <c r="B122" s="3" t="s">
        <v>168</v>
      </c>
      <c r="C122" s="3">
        <v>99.759960000000007</v>
      </c>
      <c r="D122" s="3">
        <v>99.761439999999993</v>
      </c>
      <c r="E122" s="3">
        <v>99.877440000000007</v>
      </c>
      <c r="F122" s="3">
        <v>99.869200000000006</v>
      </c>
      <c r="G122" s="3">
        <v>99.474310000000003</v>
      </c>
      <c r="H122" s="3">
        <v>99.469059999999999</v>
      </c>
      <c r="I122" s="3">
        <v>99.677719999999994</v>
      </c>
      <c r="J122" s="3">
        <v>99.087760000000003</v>
      </c>
      <c r="K122" s="3">
        <v>99.710710000000006</v>
      </c>
      <c r="L122" s="3" t="s">
        <v>63</v>
      </c>
      <c r="M122" s="3" t="s">
        <v>63</v>
      </c>
      <c r="N122" s="3"/>
      <c r="O122" s="3"/>
    </row>
    <row r="123" spans="1:15" x14ac:dyDescent="0.25">
      <c r="A123" s="3" t="s">
        <v>162</v>
      </c>
      <c r="B123" s="3" t="s">
        <v>169</v>
      </c>
      <c r="C123" s="3">
        <v>41.433630000000001</v>
      </c>
      <c r="D123" s="3">
        <v>41.201430000000002</v>
      </c>
      <c r="E123" s="3">
        <v>43.084870000000002</v>
      </c>
      <c r="F123" s="3" t="s">
        <v>63</v>
      </c>
      <c r="G123" s="3" t="s">
        <v>63</v>
      </c>
      <c r="H123" s="3" t="s">
        <v>63</v>
      </c>
      <c r="I123" s="3" t="s">
        <v>63</v>
      </c>
      <c r="J123" s="3">
        <v>41.864409999999999</v>
      </c>
      <c r="K123" s="3">
        <v>43.377719999999997</v>
      </c>
      <c r="L123" s="3">
        <v>45.157719999999998</v>
      </c>
      <c r="M123" s="3" t="s">
        <v>63</v>
      </c>
      <c r="N123" s="3"/>
      <c r="O123" s="3"/>
    </row>
    <row r="124" spans="1:15" x14ac:dyDescent="0.25">
      <c r="A124" s="3" t="s">
        <v>162</v>
      </c>
      <c r="B124" s="3" t="s">
        <v>241</v>
      </c>
      <c r="C124" s="3" t="s">
        <v>63</v>
      </c>
      <c r="D124" s="3" t="s">
        <v>63</v>
      </c>
      <c r="E124" s="3">
        <v>93.533820000000006</v>
      </c>
      <c r="F124" s="3">
        <v>88.604249999999993</v>
      </c>
      <c r="G124" s="3">
        <v>83.984049999999996</v>
      </c>
      <c r="H124" s="3" t="s">
        <v>63</v>
      </c>
      <c r="I124" s="3">
        <v>79.855909999999994</v>
      </c>
      <c r="J124" s="3">
        <v>75.873549999999994</v>
      </c>
      <c r="K124" s="3">
        <v>81.184529999999995</v>
      </c>
      <c r="L124" s="3" t="s">
        <v>63</v>
      </c>
      <c r="M124" s="3" t="s">
        <v>63</v>
      </c>
      <c r="N124" s="3"/>
      <c r="O124" s="3"/>
    </row>
    <row r="125" spans="1:15" x14ac:dyDescent="0.25">
      <c r="A125" s="3" t="s">
        <v>162</v>
      </c>
      <c r="B125" s="3" t="s">
        <v>242</v>
      </c>
      <c r="C125" s="3">
        <v>65.315510000000003</v>
      </c>
      <c r="D125" s="3">
        <v>65.547179999999997</v>
      </c>
      <c r="E125" s="3">
        <v>64.457939999999994</v>
      </c>
      <c r="F125" s="3">
        <v>67.054000000000002</v>
      </c>
      <c r="G125" s="3">
        <v>70.701449999999994</v>
      </c>
      <c r="H125" s="3">
        <v>52.29571</v>
      </c>
      <c r="I125" s="3">
        <v>46.617690000000003</v>
      </c>
      <c r="J125" s="3">
        <v>54.113520000000001</v>
      </c>
      <c r="K125" s="3">
        <v>49.950470000000003</v>
      </c>
      <c r="L125" s="3">
        <v>65.091769999999997</v>
      </c>
      <c r="M125" s="3" t="s">
        <v>63</v>
      </c>
      <c r="N125" s="3"/>
      <c r="O125" s="3"/>
    </row>
    <row r="126" spans="1:15" x14ac:dyDescent="0.25">
      <c r="A126" s="3" t="s">
        <v>162</v>
      </c>
      <c r="B126" s="3" t="s">
        <v>171</v>
      </c>
      <c r="C126" s="3" t="s">
        <v>63</v>
      </c>
      <c r="D126" s="3">
        <v>57.056820000000002</v>
      </c>
      <c r="E126" s="3">
        <v>56.698770000000003</v>
      </c>
      <c r="F126" s="3">
        <v>72.146979999999999</v>
      </c>
      <c r="G126" s="3">
        <v>79.106110000000001</v>
      </c>
      <c r="H126" s="3">
        <v>80.765110000000007</v>
      </c>
      <c r="I126" s="3">
        <v>86.182450000000003</v>
      </c>
      <c r="J126" s="3">
        <v>83.042339999999996</v>
      </c>
      <c r="K126" s="3">
        <v>80.695809999999994</v>
      </c>
      <c r="L126" s="3">
        <v>85.784040000000005</v>
      </c>
      <c r="M126" s="3" t="s">
        <v>63</v>
      </c>
      <c r="N126" s="3"/>
      <c r="O126" s="3"/>
    </row>
    <row r="127" spans="1:15" x14ac:dyDescent="0.25">
      <c r="A127" s="3" t="s">
        <v>162</v>
      </c>
      <c r="B127" s="3" t="s">
        <v>269</v>
      </c>
      <c r="C127" s="3">
        <v>41.521880000000003</v>
      </c>
      <c r="D127" s="3">
        <v>52.572490000000002</v>
      </c>
      <c r="E127" s="3">
        <v>47.712179999999996</v>
      </c>
      <c r="F127" s="3">
        <v>53.096789999999999</v>
      </c>
      <c r="G127" s="3">
        <v>58.147820000000003</v>
      </c>
      <c r="H127" s="3">
        <v>66.651849999999996</v>
      </c>
      <c r="I127" s="3" t="s">
        <v>63</v>
      </c>
      <c r="J127" s="3">
        <v>64.409049999999993</v>
      </c>
      <c r="K127" s="3">
        <v>67.796639999999996</v>
      </c>
      <c r="L127" s="3">
        <v>65.196550000000002</v>
      </c>
      <c r="M127" s="3" t="s">
        <v>63</v>
      </c>
      <c r="N127" s="3"/>
      <c r="O127" s="3"/>
    </row>
    <row r="128" spans="1:15" x14ac:dyDescent="0.25">
      <c r="A128" s="3" t="s">
        <v>162</v>
      </c>
      <c r="B128" s="3" t="s">
        <v>172</v>
      </c>
      <c r="C128" s="3" t="s">
        <v>63</v>
      </c>
      <c r="D128" s="3" t="s">
        <v>63</v>
      </c>
      <c r="E128" s="3" t="s">
        <v>63</v>
      </c>
      <c r="F128" s="3">
        <v>79.737620000000007</v>
      </c>
      <c r="G128" s="3">
        <v>84.406660000000002</v>
      </c>
      <c r="H128" s="3">
        <v>89.040809999999993</v>
      </c>
      <c r="I128" s="3">
        <v>91.391040000000004</v>
      </c>
      <c r="J128" s="3">
        <v>91.58708</v>
      </c>
      <c r="K128" s="3">
        <v>92.444509999999994</v>
      </c>
      <c r="L128" s="3">
        <v>91.490229999999997</v>
      </c>
      <c r="M128" s="3" t="s">
        <v>63</v>
      </c>
      <c r="N128" s="3"/>
      <c r="O128" s="3"/>
    </row>
    <row r="129" spans="1:15" x14ac:dyDescent="0.25">
      <c r="A129" s="3" t="s">
        <v>162</v>
      </c>
      <c r="B129" s="3" t="s">
        <v>243</v>
      </c>
      <c r="C129" s="3" t="s">
        <v>63</v>
      </c>
      <c r="D129" s="3" t="s">
        <v>63</v>
      </c>
      <c r="E129" s="3" t="s">
        <v>63</v>
      </c>
      <c r="F129" s="3" t="s">
        <v>63</v>
      </c>
      <c r="G129" s="3" t="s">
        <v>63</v>
      </c>
      <c r="H129" s="3">
        <v>42.396880000000003</v>
      </c>
      <c r="I129" s="3">
        <v>44.658000000000001</v>
      </c>
      <c r="J129" s="3">
        <v>46.820590000000003</v>
      </c>
      <c r="K129" s="3">
        <v>45.80565</v>
      </c>
      <c r="L129" s="3">
        <v>50.120710000000003</v>
      </c>
      <c r="M129" s="3" t="s">
        <v>63</v>
      </c>
      <c r="N129" s="3"/>
      <c r="O129" s="3"/>
    </row>
    <row r="130" spans="1:15" x14ac:dyDescent="0.25">
      <c r="A130" s="3" t="s">
        <v>162</v>
      </c>
      <c r="B130" s="3" t="s">
        <v>270</v>
      </c>
      <c r="C130" s="3">
        <v>49.909709999999997</v>
      </c>
      <c r="D130" s="3">
        <v>58.948369999999997</v>
      </c>
      <c r="E130" s="3">
        <v>59.203060000000001</v>
      </c>
      <c r="F130" s="3">
        <v>39.588850000000001</v>
      </c>
      <c r="G130" s="3" t="s">
        <v>63</v>
      </c>
      <c r="H130" s="3" t="s">
        <v>63</v>
      </c>
      <c r="I130" s="3" t="s">
        <v>63</v>
      </c>
      <c r="J130" s="3" t="s">
        <v>63</v>
      </c>
      <c r="K130" s="3" t="s">
        <v>63</v>
      </c>
      <c r="L130" s="3" t="s">
        <v>63</v>
      </c>
      <c r="M130" s="3" t="s">
        <v>63</v>
      </c>
      <c r="N130" s="3"/>
      <c r="O130" s="3"/>
    </row>
    <row r="131" spans="1:15" x14ac:dyDescent="0.25">
      <c r="A131" s="3" t="s">
        <v>162</v>
      </c>
      <c r="B131" s="3" t="s">
        <v>260</v>
      </c>
      <c r="C131" s="3" t="s">
        <v>63</v>
      </c>
      <c r="D131" s="3" t="s">
        <v>63</v>
      </c>
      <c r="E131" s="3" t="s">
        <v>63</v>
      </c>
      <c r="F131" s="3">
        <v>72.929450000000003</v>
      </c>
      <c r="G131" s="3">
        <v>69.689430000000002</v>
      </c>
      <c r="H131" s="3">
        <v>68.404499999999999</v>
      </c>
      <c r="I131" s="3">
        <v>65.284400000000005</v>
      </c>
      <c r="J131" s="3">
        <v>67.639030000000005</v>
      </c>
      <c r="K131" s="3">
        <v>75.73836</v>
      </c>
      <c r="L131" s="3" t="s">
        <v>63</v>
      </c>
      <c r="M131" s="3" t="s">
        <v>63</v>
      </c>
      <c r="N131" s="3"/>
      <c r="O131" s="3"/>
    </row>
    <row r="132" spans="1:15" x14ac:dyDescent="0.25">
      <c r="A132" s="3" t="s">
        <v>162</v>
      </c>
      <c r="B132" s="3" t="s">
        <v>244</v>
      </c>
      <c r="C132" s="3">
        <v>92.36703</v>
      </c>
      <c r="D132" s="3">
        <v>91.069929999999999</v>
      </c>
      <c r="E132" s="3">
        <v>87.914609999999996</v>
      </c>
      <c r="F132" s="3">
        <v>86.331990000000005</v>
      </c>
      <c r="G132" s="3" t="s">
        <v>63</v>
      </c>
      <c r="H132" s="3" t="s">
        <v>63</v>
      </c>
      <c r="I132" s="3" t="s">
        <v>63</v>
      </c>
      <c r="J132" s="3">
        <v>99.19932</v>
      </c>
      <c r="K132" s="3" t="s">
        <v>63</v>
      </c>
      <c r="L132" s="3" t="s">
        <v>63</v>
      </c>
      <c r="M132" s="3" t="s">
        <v>63</v>
      </c>
      <c r="N132" s="3"/>
      <c r="O132" s="3"/>
    </row>
    <row r="133" spans="1:15" x14ac:dyDescent="0.25">
      <c r="A133" s="3" t="s">
        <v>162</v>
      </c>
      <c r="B133" s="3" t="s">
        <v>264</v>
      </c>
      <c r="C133" s="3">
        <v>5.5245899999999999</v>
      </c>
      <c r="D133" s="3" t="s">
        <v>63</v>
      </c>
      <c r="E133" s="3" t="s">
        <v>63</v>
      </c>
      <c r="F133" s="3">
        <v>4.37812</v>
      </c>
      <c r="G133" s="3" t="s">
        <v>63</v>
      </c>
      <c r="H133" s="3" t="s">
        <v>63</v>
      </c>
      <c r="I133" s="3" t="s">
        <v>63</v>
      </c>
      <c r="J133" s="3" t="s">
        <v>63</v>
      </c>
      <c r="K133" s="3" t="s">
        <v>63</v>
      </c>
      <c r="L133" s="3" t="s">
        <v>63</v>
      </c>
      <c r="M133" s="3" t="s">
        <v>63</v>
      </c>
      <c r="N133" s="3"/>
      <c r="O133" s="3"/>
    </row>
    <row r="134" spans="1:15" x14ac:dyDescent="0.25">
      <c r="A134" s="3" t="s">
        <v>174</v>
      </c>
      <c r="B134" s="3" t="s">
        <v>175</v>
      </c>
      <c r="C134" s="3">
        <v>52.572040000000001</v>
      </c>
      <c r="D134" s="3" t="s">
        <v>63</v>
      </c>
      <c r="E134" s="3" t="s">
        <v>63</v>
      </c>
      <c r="F134" s="3">
        <v>80.066220000000001</v>
      </c>
      <c r="G134" s="3">
        <v>82.660480000000007</v>
      </c>
      <c r="H134" s="3">
        <v>86.312539999999998</v>
      </c>
      <c r="I134" s="3">
        <v>89.760350000000003</v>
      </c>
      <c r="J134" s="3">
        <v>86.442909999999998</v>
      </c>
      <c r="K134" s="3">
        <v>86.19135</v>
      </c>
      <c r="L134" s="3" t="s">
        <v>63</v>
      </c>
      <c r="M134" s="3" t="s">
        <v>63</v>
      </c>
      <c r="N134" s="3"/>
      <c r="O134" s="3"/>
    </row>
    <row r="135" spans="1:15" x14ac:dyDescent="0.25">
      <c r="A135" s="3" t="s">
        <v>174</v>
      </c>
      <c r="B135" s="3" t="s">
        <v>176</v>
      </c>
      <c r="C135" s="3" t="s">
        <v>63</v>
      </c>
      <c r="D135" s="3" t="s">
        <v>63</v>
      </c>
      <c r="E135" s="3" t="s">
        <v>63</v>
      </c>
      <c r="F135" s="3">
        <v>97.449910000000003</v>
      </c>
      <c r="G135" s="3">
        <v>94.071160000000006</v>
      </c>
      <c r="H135" s="3">
        <v>94.652780000000007</v>
      </c>
      <c r="I135" s="3">
        <v>97.847470000000001</v>
      </c>
      <c r="J135" s="3" t="s">
        <v>63</v>
      </c>
      <c r="K135" s="3" t="s">
        <v>63</v>
      </c>
      <c r="L135" s="3">
        <v>98.429119999999998</v>
      </c>
      <c r="M135" s="3" t="s">
        <v>63</v>
      </c>
      <c r="N135" s="3"/>
      <c r="O135" s="3"/>
    </row>
    <row r="136" spans="1:15" x14ac:dyDescent="0.25">
      <c r="A136" s="3" t="s">
        <v>174</v>
      </c>
      <c r="B136" s="3" t="s">
        <v>177</v>
      </c>
      <c r="C136" s="3" t="s">
        <v>63</v>
      </c>
      <c r="D136" s="3" t="s">
        <v>63</v>
      </c>
      <c r="E136" s="3" t="s">
        <v>63</v>
      </c>
      <c r="F136" s="3" t="s">
        <v>63</v>
      </c>
      <c r="G136" s="3" t="s">
        <v>63</v>
      </c>
      <c r="H136" s="3" t="s">
        <v>63</v>
      </c>
      <c r="I136" s="3" t="s">
        <v>63</v>
      </c>
      <c r="J136" s="3" t="s">
        <v>63</v>
      </c>
      <c r="K136" s="3" t="s">
        <v>63</v>
      </c>
      <c r="L136" s="3">
        <v>99.371470000000002</v>
      </c>
      <c r="M136" s="3" t="s">
        <v>63</v>
      </c>
      <c r="N136" s="3"/>
      <c r="O136" s="3"/>
    </row>
    <row r="137" spans="1:15" x14ac:dyDescent="0.25">
      <c r="A137" s="3" t="s">
        <v>174</v>
      </c>
      <c r="B137" s="3" t="s">
        <v>178</v>
      </c>
      <c r="C137" s="3" t="s">
        <v>63</v>
      </c>
      <c r="D137" s="3" t="s">
        <v>63</v>
      </c>
      <c r="E137" s="3" t="s">
        <v>63</v>
      </c>
      <c r="F137" s="3" t="s">
        <v>63</v>
      </c>
      <c r="G137" s="3" t="s">
        <v>63</v>
      </c>
      <c r="H137" s="3">
        <v>62.838709999999999</v>
      </c>
      <c r="I137" s="3">
        <v>63.481679999999997</v>
      </c>
      <c r="J137" s="3" t="s">
        <v>63</v>
      </c>
      <c r="K137" s="3" t="s">
        <v>63</v>
      </c>
      <c r="L137" s="3" t="s">
        <v>63</v>
      </c>
      <c r="M137" s="3" t="s">
        <v>63</v>
      </c>
      <c r="N137" s="3"/>
      <c r="O137" s="3"/>
    </row>
    <row r="138" spans="1:15" x14ac:dyDescent="0.25">
      <c r="A138" s="3" t="s">
        <v>174</v>
      </c>
      <c r="B138" s="3" t="s">
        <v>179</v>
      </c>
      <c r="C138" s="3" t="s">
        <v>63</v>
      </c>
      <c r="D138" s="3" t="s">
        <v>63</v>
      </c>
      <c r="E138" s="3" t="s">
        <v>63</v>
      </c>
      <c r="F138" s="3" t="s">
        <v>63</v>
      </c>
      <c r="G138" s="3" t="s">
        <v>63</v>
      </c>
      <c r="H138" s="3">
        <v>73.041669999999996</v>
      </c>
      <c r="I138" s="3">
        <v>67.264390000000006</v>
      </c>
      <c r="J138" s="3" t="s">
        <v>63</v>
      </c>
      <c r="K138" s="3" t="s">
        <v>63</v>
      </c>
      <c r="L138" s="3">
        <v>68.001689999999996</v>
      </c>
      <c r="M138" s="3" t="s">
        <v>63</v>
      </c>
      <c r="N138" s="3"/>
      <c r="O138" s="3"/>
    </row>
    <row r="139" spans="1:15" x14ac:dyDescent="0.25">
      <c r="A139" s="3" t="s">
        <v>174</v>
      </c>
      <c r="B139" s="3" t="s">
        <v>292</v>
      </c>
      <c r="C139" s="3" t="s">
        <v>63</v>
      </c>
      <c r="D139" s="3" t="s">
        <v>63</v>
      </c>
      <c r="E139" s="3">
        <v>88.059309999999996</v>
      </c>
      <c r="F139" s="3" t="s">
        <v>63</v>
      </c>
      <c r="G139" s="3" t="s">
        <v>63</v>
      </c>
      <c r="H139" s="3" t="s">
        <v>63</v>
      </c>
      <c r="I139" s="3">
        <v>97.752809999999997</v>
      </c>
      <c r="J139" s="3" t="s">
        <v>63</v>
      </c>
      <c r="K139" s="3" t="s">
        <v>63</v>
      </c>
      <c r="L139" s="3">
        <v>94.527919999999995</v>
      </c>
      <c r="M139" s="3" t="s">
        <v>63</v>
      </c>
      <c r="N139" s="3"/>
      <c r="O139" s="3"/>
    </row>
    <row r="140" spans="1:15" x14ac:dyDescent="0.25">
      <c r="A140" s="3" t="s">
        <v>174</v>
      </c>
      <c r="B140" s="3" t="s">
        <v>180</v>
      </c>
      <c r="C140" s="3" t="s">
        <v>63</v>
      </c>
      <c r="D140" s="3" t="s">
        <v>63</v>
      </c>
      <c r="E140" s="3" t="s">
        <v>63</v>
      </c>
      <c r="F140" s="3" t="s">
        <v>63</v>
      </c>
      <c r="G140" s="3">
        <v>91.478890000000007</v>
      </c>
      <c r="H140" s="3">
        <v>93.33811</v>
      </c>
      <c r="I140" s="3">
        <v>91.78837</v>
      </c>
      <c r="J140" s="3" t="s">
        <v>63</v>
      </c>
      <c r="K140" s="3">
        <v>93.757620000000003</v>
      </c>
      <c r="L140" s="3" t="s">
        <v>63</v>
      </c>
      <c r="M140" s="3" t="s">
        <v>63</v>
      </c>
      <c r="N140" s="3"/>
      <c r="O140" s="3"/>
    </row>
    <row r="141" spans="1:15" x14ac:dyDescent="0.25">
      <c r="A141" s="3" t="s">
        <v>174</v>
      </c>
      <c r="B141" s="3" t="s">
        <v>301</v>
      </c>
      <c r="C141" s="3" t="s">
        <v>63</v>
      </c>
      <c r="D141" s="3" t="s">
        <v>63</v>
      </c>
      <c r="E141" s="3" t="s">
        <v>63</v>
      </c>
      <c r="F141" s="3" t="s">
        <v>63</v>
      </c>
      <c r="G141" s="3" t="s">
        <v>63</v>
      </c>
      <c r="H141" s="3">
        <v>63.352829999999997</v>
      </c>
      <c r="I141" s="3" t="s">
        <v>63</v>
      </c>
      <c r="J141" s="3" t="s">
        <v>63</v>
      </c>
      <c r="K141" s="3" t="s">
        <v>63</v>
      </c>
      <c r="L141" s="3">
        <v>80.952380000000005</v>
      </c>
      <c r="M141" s="3" t="s">
        <v>63</v>
      </c>
      <c r="N141" s="3"/>
      <c r="O141" s="3"/>
    </row>
    <row r="142" spans="1:15" x14ac:dyDescent="0.25">
      <c r="A142" s="3" t="s">
        <v>174</v>
      </c>
      <c r="B142" s="3" t="s">
        <v>293</v>
      </c>
      <c r="C142" s="3" t="s">
        <v>63</v>
      </c>
      <c r="D142" s="3" t="s">
        <v>63</v>
      </c>
      <c r="E142" s="3" t="s">
        <v>63</v>
      </c>
      <c r="F142" s="3" t="s">
        <v>63</v>
      </c>
      <c r="G142" s="3">
        <v>90.939030000000002</v>
      </c>
      <c r="H142" s="3" t="s">
        <v>63</v>
      </c>
      <c r="I142" s="3" t="s">
        <v>63</v>
      </c>
      <c r="J142" s="3" t="s">
        <v>63</v>
      </c>
      <c r="K142" s="3" t="s">
        <v>63</v>
      </c>
      <c r="L142" s="3" t="s">
        <v>63</v>
      </c>
      <c r="M142" s="3" t="s">
        <v>63</v>
      </c>
      <c r="N142" s="3"/>
      <c r="O142" s="3"/>
    </row>
    <row r="143" spans="1:15" x14ac:dyDescent="0.25">
      <c r="A143" s="3" t="s">
        <v>174</v>
      </c>
      <c r="B143" s="3" t="s">
        <v>181</v>
      </c>
      <c r="C143" s="3" t="s">
        <v>63</v>
      </c>
      <c r="D143" s="3" t="s">
        <v>63</v>
      </c>
      <c r="E143" s="3" t="s">
        <v>63</v>
      </c>
      <c r="F143" s="3" t="s">
        <v>63</v>
      </c>
      <c r="G143" s="3" t="s">
        <v>63</v>
      </c>
      <c r="H143" s="3" t="s">
        <v>63</v>
      </c>
      <c r="I143" s="3">
        <v>71.444640000000007</v>
      </c>
      <c r="J143" s="3" t="s">
        <v>63</v>
      </c>
      <c r="K143" s="3" t="s">
        <v>63</v>
      </c>
      <c r="L143" s="3" t="s">
        <v>63</v>
      </c>
      <c r="M143" s="3" t="s">
        <v>63</v>
      </c>
      <c r="N143" s="3"/>
      <c r="O143" s="3"/>
    </row>
    <row r="144" spans="1:15" x14ac:dyDescent="0.25">
      <c r="A144" s="3" t="s">
        <v>174</v>
      </c>
      <c r="B144" s="3" t="s">
        <v>182</v>
      </c>
      <c r="C144" s="3">
        <v>25.561910000000001</v>
      </c>
      <c r="D144" s="3">
        <v>28.337</v>
      </c>
      <c r="E144" s="3">
        <v>24.539280000000002</v>
      </c>
      <c r="F144" s="3" t="s">
        <v>63</v>
      </c>
      <c r="G144" s="3">
        <v>27.83916</v>
      </c>
      <c r="H144" s="3">
        <v>27.53623</v>
      </c>
      <c r="I144" s="3">
        <v>28.604859999999999</v>
      </c>
      <c r="J144" s="3">
        <v>33.191249999999997</v>
      </c>
      <c r="K144" s="3">
        <v>37.971290000000003</v>
      </c>
      <c r="L144" s="3">
        <v>35.052959999999999</v>
      </c>
      <c r="M144" s="3" t="s">
        <v>63</v>
      </c>
      <c r="N144" s="3"/>
      <c r="O144" s="3"/>
    </row>
    <row r="145" spans="1:15" x14ac:dyDescent="0.25">
      <c r="A145" s="3" t="s">
        <v>174</v>
      </c>
      <c r="B145" s="3" t="s">
        <v>183</v>
      </c>
      <c r="C145" s="3" t="s">
        <v>63</v>
      </c>
      <c r="D145" s="3" t="s">
        <v>63</v>
      </c>
      <c r="E145" s="3" t="s">
        <v>63</v>
      </c>
      <c r="F145" s="3">
        <v>59.486629999999998</v>
      </c>
      <c r="G145" s="3">
        <v>62.16216</v>
      </c>
      <c r="H145" s="3">
        <v>63.574770000000001</v>
      </c>
      <c r="I145" s="3" t="s">
        <v>63</v>
      </c>
      <c r="J145" s="3" t="s">
        <v>63</v>
      </c>
      <c r="K145" s="3">
        <v>58.674759999999999</v>
      </c>
      <c r="L145" s="3" t="s">
        <v>63</v>
      </c>
      <c r="M145" s="3" t="s">
        <v>63</v>
      </c>
      <c r="N145" s="3"/>
      <c r="O145" s="3"/>
    </row>
    <row r="146" spans="1:15" x14ac:dyDescent="0.25">
      <c r="A146" s="3" t="s">
        <v>174</v>
      </c>
      <c r="B146" s="3" t="s">
        <v>302</v>
      </c>
      <c r="C146" s="3" t="s">
        <v>63</v>
      </c>
      <c r="D146" s="3" t="s">
        <v>63</v>
      </c>
      <c r="E146" s="3" t="s">
        <v>63</v>
      </c>
      <c r="F146" s="3" t="s">
        <v>63</v>
      </c>
      <c r="G146" s="3" t="s">
        <v>63</v>
      </c>
      <c r="H146" s="3" t="s">
        <v>63</v>
      </c>
      <c r="I146" s="3">
        <v>88.435370000000006</v>
      </c>
      <c r="J146" s="3" t="s">
        <v>63</v>
      </c>
      <c r="K146" s="3" t="s">
        <v>63</v>
      </c>
      <c r="L146" s="3">
        <v>90</v>
      </c>
      <c r="M146" s="3" t="s">
        <v>63</v>
      </c>
      <c r="N146" s="3"/>
      <c r="O146" s="3"/>
    </row>
    <row r="147" spans="1:15" x14ac:dyDescent="0.25">
      <c r="A147" s="3" t="s">
        <v>174</v>
      </c>
      <c r="B147" s="3" t="s">
        <v>295</v>
      </c>
      <c r="C147" s="3" t="s">
        <v>63</v>
      </c>
      <c r="D147" s="3" t="s">
        <v>63</v>
      </c>
      <c r="E147" s="3" t="s">
        <v>63</v>
      </c>
      <c r="F147" s="3" t="s">
        <v>63</v>
      </c>
      <c r="G147" s="3" t="s">
        <v>63</v>
      </c>
      <c r="H147" s="3">
        <v>98.317899999999995</v>
      </c>
      <c r="I147" s="3">
        <v>91.187740000000005</v>
      </c>
      <c r="J147" s="3" t="s">
        <v>63</v>
      </c>
      <c r="K147" s="3">
        <v>88.014979999999994</v>
      </c>
      <c r="L147" s="3">
        <v>93.400099999999995</v>
      </c>
      <c r="M147" s="3" t="s">
        <v>63</v>
      </c>
      <c r="N147" s="3"/>
      <c r="O147" s="3"/>
    </row>
    <row r="148" spans="1:15" x14ac:dyDescent="0.25">
      <c r="A148" s="3" t="s">
        <v>185</v>
      </c>
      <c r="B148" s="3" t="s">
        <v>186</v>
      </c>
      <c r="C148" s="3" t="s">
        <v>63</v>
      </c>
      <c r="D148" s="3" t="s">
        <v>63</v>
      </c>
      <c r="E148" s="3" t="s">
        <v>63</v>
      </c>
      <c r="F148" s="3" t="s">
        <v>63</v>
      </c>
      <c r="G148" s="3" t="s">
        <v>63</v>
      </c>
      <c r="H148" s="3" t="s">
        <v>63</v>
      </c>
      <c r="I148" s="3">
        <v>65.158990000000003</v>
      </c>
      <c r="J148" s="3" t="s">
        <v>63</v>
      </c>
      <c r="K148" s="3" t="s">
        <v>63</v>
      </c>
      <c r="L148" s="3" t="s">
        <v>63</v>
      </c>
      <c r="M148" s="3" t="s">
        <v>63</v>
      </c>
      <c r="N148" s="3"/>
      <c r="O148" s="3"/>
    </row>
    <row r="149" spans="1:15" x14ac:dyDescent="0.25">
      <c r="A149" s="3" t="s">
        <v>185</v>
      </c>
      <c r="B149" s="3" t="s">
        <v>187</v>
      </c>
      <c r="C149" s="3" t="s">
        <v>63</v>
      </c>
      <c r="D149" s="3">
        <v>68.161060000000006</v>
      </c>
      <c r="E149" s="3">
        <v>61.592010000000002</v>
      </c>
      <c r="F149" s="3" t="s">
        <v>63</v>
      </c>
      <c r="G149" s="3" t="s">
        <v>63</v>
      </c>
      <c r="H149" s="3" t="s">
        <v>63</v>
      </c>
      <c r="I149" s="3">
        <v>87.968519999999998</v>
      </c>
      <c r="J149" s="3" t="s">
        <v>63</v>
      </c>
      <c r="K149" s="3">
        <v>84.800799999999995</v>
      </c>
      <c r="L149" s="3" t="s">
        <v>63</v>
      </c>
      <c r="M149" s="3" t="s">
        <v>63</v>
      </c>
      <c r="N149" s="3"/>
      <c r="O149" s="3"/>
    </row>
    <row r="150" spans="1:15" x14ac:dyDescent="0.25">
      <c r="A150" s="3" t="s">
        <v>185</v>
      </c>
      <c r="B150" s="3" t="s">
        <v>246</v>
      </c>
      <c r="C150" s="3" t="s">
        <v>63</v>
      </c>
      <c r="D150" s="3" t="s">
        <v>63</v>
      </c>
      <c r="E150" s="3">
        <v>27.10229</v>
      </c>
      <c r="F150" s="3">
        <v>26.18393</v>
      </c>
      <c r="G150" s="3">
        <v>33.618000000000002</v>
      </c>
      <c r="H150" s="3">
        <v>21.326779999999999</v>
      </c>
      <c r="I150" s="3" t="s">
        <v>63</v>
      </c>
      <c r="J150" s="3" t="s">
        <v>63</v>
      </c>
      <c r="K150" s="3" t="s">
        <v>63</v>
      </c>
      <c r="L150" s="3" t="s">
        <v>63</v>
      </c>
      <c r="M150" s="3" t="s">
        <v>63</v>
      </c>
      <c r="N150" s="3"/>
      <c r="O150" s="3"/>
    </row>
    <row r="151" spans="1:15" x14ac:dyDescent="0.25">
      <c r="A151" s="3" t="s">
        <v>185</v>
      </c>
      <c r="B151" s="3" t="s">
        <v>188</v>
      </c>
      <c r="C151" s="3" t="s">
        <v>63</v>
      </c>
      <c r="D151" s="3">
        <v>2.29162</v>
      </c>
      <c r="E151" s="3" t="s">
        <v>63</v>
      </c>
      <c r="F151" s="3">
        <v>9.6189</v>
      </c>
      <c r="G151" s="3">
        <v>9.4868299999999994</v>
      </c>
      <c r="H151" s="3">
        <v>9.4107900000000004</v>
      </c>
      <c r="I151" s="3">
        <v>13.355729999999999</v>
      </c>
      <c r="J151" s="3">
        <v>16.612680000000001</v>
      </c>
      <c r="K151" s="3">
        <v>16.487939999999998</v>
      </c>
      <c r="L151" s="3">
        <v>19.093869999999999</v>
      </c>
      <c r="M151" s="3" t="s">
        <v>63</v>
      </c>
      <c r="N151" s="3"/>
      <c r="O151" s="3"/>
    </row>
    <row r="152" spans="1:15" x14ac:dyDescent="0.25">
      <c r="A152" s="3" t="s">
        <v>185</v>
      </c>
      <c r="B152" s="3" t="s">
        <v>189</v>
      </c>
      <c r="C152" s="3">
        <v>19.374210000000001</v>
      </c>
      <c r="D152" s="3" t="s">
        <v>63</v>
      </c>
      <c r="E152" s="3" t="s">
        <v>63</v>
      </c>
      <c r="F152" s="3" t="s">
        <v>63</v>
      </c>
      <c r="G152" s="3" t="s">
        <v>63</v>
      </c>
      <c r="H152" s="3" t="s">
        <v>63</v>
      </c>
      <c r="I152" s="3" t="s">
        <v>63</v>
      </c>
      <c r="J152" s="3">
        <v>41.897689999999997</v>
      </c>
      <c r="K152" s="3">
        <v>44.556179999999998</v>
      </c>
      <c r="L152" s="3">
        <v>49.263370000000002</v>
      </c>
      <c r="M152" s="3" t="s">
        <v>63</v>
      </c>
      <c r="N152" s="3"/>
      <c r="O152" s="3"/>
    </row>
    <row r="153" spans="1:15" x14ac:dyDescent="0.25">
      <c r="A153" s="3" t="s">
        <v>185</v>
      </c>
      <c r="B153" s="3" t="s">
        <v>190</v>
      </c>
      <c r="C153" s="3">
        <v>79.803240000000002</v>
      </c>
      <c r="D153" s="3">
        <v>84.429069999999996</v>
      </c>
      <c r="E153" s="3">
        <v>82.041640000000001</v>
      </c>
      <c r="F153" s="3">
        <v>83.592770000000002</v>
      </c>
      <c r="G153" s="3">
        <v>82.362070000000003</v>
      </c>
      <c r="H153" s="3">
        <v>81.818179999999998</v>
      </c>
      <c r="I153" s="3">
        <v>86.312929999999994</v>
      </c>
      <c r="J153" s="3">
        <v>84.116910000000004</v>
      </c>
      <c r="K153" s="3">
        <v>80.715909999999994</v>
      </c>
      <c r="L153" s="3" t="s">
        <v>63</v>
      </c>
      <c r="M153" s="3" t="s">
        <v>63</v>
      </c>
      <c r="N153" s="3"/>
      <c r="O153" s="3"/>
    </row>
    <row r="154" spans="1:15" x14ac:dyDescent="0.25">
      <c r="A154" s="3" t="s">
        <v>185</v>
      </c>
      <c r="B154" s="3" t="s">
        <v>191</v>
      </c>
      <c r="C154" s="3" t="s">
        <v>63</v>
      </c>
      <c r="D154" s="3">
        <v>40.027729999999998</v>
      </c>
      <c r="E154" s="3">
        <v>43.104179999999999</v>
      </c>
      <c r="F154" s="3" t="s">
        <v>63</v>
      </c>
      <c r="G154" s="3">
        <v>47.676450000000003</v>
      </c>
      <c r="H154" s="3">
        <v>50.579410000000003</v>
      </c>
      <c r="I154" s="3">
        <v>49.40204</v>
      </c>
      <c r="J154" s="3">
        <v>44.957990000000002</v>
      </c>
      <c r="K154" s="3" t="s">
        <v>63</v>
      </c>
      <c r="L154" s="3">
        <v>43.898409999999998</v>
      </c>
      <c r="M154" s="3" t="s">
        <v>63</v>
      </c>
      <c r="N154" s="3"/>
      <c r="O154" s="3"/>
    </row>
    <row r="155" spans="1:15" x14ac:dyDescent="0.25">
      <c r="A155" s="3" t="s">
        <v>185</v>
      </c>
      <c r="B155" s="3" t="s">
        <v>192</v>
      </c>
      <c r="C155" s="3" t="s">
        <v>63</v>
      </c>
      <c r="D155" s="3">
        <v>6.1813500000000001</v>
      </c>
      <c r="E155" s="3" t="s">
        <v>63</v>
      </c>
      <c r="F155" s="3" t="s">
        <v>63</v>
      </c>
      <c r="G155" s="3" t="s">
        <v>63</v>
      </c>
      <c r="H155" s="3" t="s">
        <v>63</v>
      </c>
      <c r="I155" s="3" t="s">
        <v>63</v>
      </c>
      <c r="J155" s="3" t="s">
        <v>63</v>
      </c>
      <c r="K155" s="3" t="s">
        <v>63</v>
      </c>
      <c r="L155" s="3" t="s">
        <v>63</v>
      </c>
      <c r="M155" s="3" t="s">
        <v>63</v>
      </c>
      <c r="N155" s="3"/>
      <c r="O155" s="3"/>
    </row>
    <row r="156" spans="1:15" x14ac:dyDescent="0.25">
      <c r="A156" s="3" t="s">
        <v>185</v>
      </c>
      <c r="B156" s="3" t="s">
        <v>193</v>
      </c>
      <c r="C156" s="3" t="s">
        <v>63</v>
      </c>
      <c r="D156" s="3" t="s">
        <v>63</v>
      </c>
      <c r="E156" s="3" t="s">
        <v>63</v>
      </c>
      <c r="F156" s="3" t="s">
        <v>63</v>
      </c>
      <c r="G156" s="3" t="s">
        <v>63</v>
      </c>
      <c r="H156" s="3">
        <v>8.5382899999999999</v>
      </c>
      <c r="I156" s="3">
        <v>10.01568</v>
      </c>
      <c r="J156" s="3">
        <v>6.8767399999999999</v>
      </c>
      <c r="K156" s="3">
        <v>12.79148</v>
      </c>
      <c r="L156" s="3">
        <v>13.905519999999999</v>
      </c>
      <c r="M156" s="3" t="s">
        <v>63</v>
      </c>
      <c r="N156" s="3"/>
      <c r="O156" s="3"/>
    </row>
    <row r="157" spans="1:15" x14ac:dyDescent="0.25">
      <c r="A157" s="3" t="s">
        <v>185</v>
      </c>
      <c r="B157" s="3" t="s">
        <v>194</v>
      </c>
      <c r="C157" s="3" t="s">
        <v>63</v>
      </c>
      <c r="D157" s="3" t="s">
        <v>63</v>
      </c>
      <c r="E157" s="3" t="s">
        <v>63</v>
      </c>
      <c r="F157" s="3" t="s">
        <v>63</v>
      </c>
      <c r="G157" s="3" t="s">
        <v>63</v>
      </c>
      <c r="H157" s="3" t="s">
        <v>63</v>
      </c>
      <c r="I157" s="3" t="s">
        <v>63</v>
      </c>
      <c r="J157" s="3">
        <v>39.420259999999999</v>
      </c>
      <c r="K157" s="3">
        <v>29.900729999999999</v>
      </c>
      <c r="L157" s="3" t="s">
        <v>63</v>
      </c>
      <c r="M157" s="3" t="s">
        <v>63</v>
      </c>
      <c r="N157" s="3"/>
      <c r="O157" s="3"/>
    </row>
    <row r="158" spans="1:15" x14ac:dyDescent="0.25">
      <c r="A158" s="3" t="s">
        <v>185</v>
      </c>
      <c r="B158" s="3" t="s">
        <v>195</v>
      </c>
      <c r="C158" s="3">
        <v>28.746790000000001</v>
      </c>
      <c r="D158" s="3" t="s">
        <v>63</v>
      </c>
      <c r="E158" s="3">
        <v>22.321110000000001</v>
      </c>
      <c r="F158" s="3" t="s">
        <v>63</v>
      </c>
      <c r="G158" s="3" t="s">
        <v>63</v>
      </c>
      <c r="H158" s="3" t="s">
        <v>63</v>
      </c>
      <c r="I158" s="3" t="s">
        <v>63</v>
      </c>
      <c r="J158" s="3" t="s">
        <v>63</v>
      </c>
      <c r="K158" s="3" t="s">
        <v>63</v>
      </c>
      <c r="L158" s="3" t="s">
        <v>63</v>
      </c>
      <c r="M158" s="3" t="s">
        <v>63</v>
      </c>
      <c r="N158" s="3"/>
      <c r="O158" s="3"/>
    </row>
    <row r="159" spans="1:15" x14ac:dyDescent="0.25">
      <c r="A159" s="3" t="s">
        <v>185</v>
      </c>
      <c r="B159" s="3" t="s">
        <v>196</v>
      </c>
      <c r="C159" s="3" t="s">
        <v>63</v>
      </c>
      <c r="D159" s="3" t="s">
        <v>63</v>
      </c>
      <c r="E159" s="3" t="s">
        <v>63</v>
      </c>
      <c r="F159" s="3">
        <v>19.607189999999999</v>
      </c>
      <c r="G159" s="3">
        <v>18.91281</v>
      </c>
      <c r="H159" s="3" t="s">
        <v>63</v>
      </c>
      <c r="I159" s="3">
        <v>21.448709999999998</v>
      </c>
      <c r="J159" s="3">
        <v>22.233979999999999</v>
      </c>
      <c r="K159" s="3" t="s">
        <v>63</v>
      </c>
      <c r="L159" s="3">
        <v>21.82122</v>
      </c>
      <c r="M159" s="3" t="s">
        <v>63</v>
      </c>
      <c r="N159" s="3"/>
      <c r="O159" s="3"/>
    </row>
    <row r="160" spans="1:15" x14ac:dyDescent="0.25">
      <c r="A160" s="3" t="s">
        <v>185</v>
      </c>
      <c r="B160" s="3" t="s">
        <v>198</v>
      </c>
      <c r="C160" s="3" t="s">
        <v>63</v>
      </c>
      <c r="D160" s="3">
        <v>7.5357700000000003</v>
      </c>
      <c r="E160" s="3" t="s">
        <v>63</v>
      </c>
      <c r="F160" s="3" t="s">
        <v>63</v>
      </c>
      <c r="G160" s="3" t="s">
        <v>63</v>
      </c>
      <c r="H160" s="3" t="s">
        <v>63</v>
      </c>
      <c r="I160" s="3">
        <v>11.415900000000001</v>
      </c>
      <c r="J160" s="3">
        <v>7.4706099999999998</v>
      </c>
      <c r="K160" s="3">
        <v>9.4945400000000006</v>
      </c>
      <c r="L160" s="3">
        <v>12.10671</v>
      </c>
      <c r="M160" s="3">
        <v>13.429790000000001</v>
      </c>
      <c r="N160" s="3"/>
      <c r="O160" s="3"/>
    </row>
    <row r="161" spans="1:15" x14ac:dyDescent="0.25">
      <c r="A161" s="3" t="s">
        <v>185</v>
      </c>
      <c r="B161" s="3" t="s">
        <v>296</v>
      </c>
      <c r="C161" s="3" t="s">
        <v>63</v>
      </c>
      <c r="D161" s="3">
        <v>54.078380000000003</v>
      </c>
      <c r="E161" s="3" t="s">
        <v>63</v>
      </c>
      <c r="F161" s="3" t="s">
        <v>63</v>
      </c>
      <c r="G161" s="3" t="s">
        <v>63</v>
      </c>
      <c r="H161" s="3">
        <v>43.981079999999999</v>
      </c>
      <c r="I161" s="3" t="s">
        <v>63</v>
      </c>
      <c r="J161" s="3" t="s">
        <v>63</v>
      </c>
      <c r="K161" s="3" t="s">
        <v>63</v>
      </c>
      <c r="L161" s="3" t="s">
        <v>63</v>
      </c>
      <c r="M161" s="3" t="s">
        <v>63</v>
      </c>
      <c r="N161" s="3"/>
      <c r="O161" s="3"/>
    </row>
    <row r="162" spans="1:15" x14ac:dyDescent="0.25">
      <c r="A162" s="3" t="s">
        <v>185</v>
      </c>
      <c r="B162" s="3" t="s">
        <v>297</v>
      </c>
      <c r="C162" s="3">
        <v>38.889969999999998</v>
      </c>
      <c r="D162" s="3">
        <v>41.797510000000003</v>
      </c>
      <c r="E162" s="3">
        <v>42.946359999999999</v>
      </c>
      <c r="F162" s="3">
        <v>23.53396</v>
      </c>
      <c r="G162" s="3">
        <v>21.382539999999999</v>
      </c>
      <c r="H162" s="3">
        <v>21.895130000000002</v>
      </c>
      <c r="I162" s="3" t="s">
        <v>63</v>
      </c>
      <c r="J162" s="3">
        <v>24.14498</v>
      </c>
      <c r="K162" s="3">
        <v>26.730799999999999</v>
      </c>
      <c r="L162" s="3" t="s">
        <v>63</v>
      </c>
      <c r="M162" s="3" t="s">
        <v>63</v>
      </c>
      <c r="N162" s="3"/>
      <c r="O162" s="3"/>
    </row>
    <row r="163" spans="1:15" x14ac:dyDescent="0.25">
      <c r="A163" s="3" t="s">
        <v>185</v>
      </c>
      <c r="B163" s="3" t="s">
        <v>199</v>
      </c>
      <c r="C163" s="3" t="s">
        <v>63</v>
      </c>
      <c r="D163" s="3">
        <v>18.925139999999999</v>
      </c>
      <c r="E163" s="3" t="s">
        <v>63</v>
      </c>
      <c r="F163" s="3" t="s">
        <v>63</v>
      </c>
      <c r="G163" s="3" t="s">
        <v>63</v>
      </c>
      <c r="H163" s="3" t="s">
        <v>63</v>
      </c>
      <c r="I163" s="3" t="s">
        <v>63</v>
      </c>
      <c r="J163" s="3" t="s">
        <v>63</v>
      </c>
      <c r="K163" s="3" t="s">
        <v>63</v>
      </c>
      <c r="L163" s="3" t="s">
        <v>63</v>
      </c>
      <c r="M163" s="3" t="s">
        <v>63</v>
      </c>
      <c r="N163" s="3"/>
      <c r="O163" s="3"/>
    </row>
    <row r="164" spans="1:15" x14ac:dyDescent="0.25">
      <c r="A164" s="3" t="s">
        <v>185</v>
      </c>
      <c r="B164" s="3" t="s">
        <v>200</v>
      </c>
      <c r="C164" s="3">
        <v>5.1959900000000001</v>
      </c>
      <c r="D164" s="3">
        <v>6.2736299999999998</v>
      </c>
      <c r="E164" s="3">
        <v>24.860890000000001</v>
      </c>
      <c r="F164" s="3" t="s">
        <v>63</v>
      </c>
      <c r="G164" s="3">
        <v>34.550350000000002</v>
      </c>
      <c r="H164" s="3">
        <v>37.160640000000001</v>
      </c>
      <c r="I164" s="3" t="s">
        <v>63</v>
      </c>
      <c r="J164" s="3" t="s">
        <v>63</v>
      </c>
      <c r="K164" s="3" t="s">
        <v>63</v>
      </c>
      <c r="L164" s="3" t="s">
        <v>63</v>
      </c>
      <c r="M164" s="3" t="s">
        <v>63</v>
      </c>
      <c r="N164" s="3"/>
      <c r="O164" s="3"/>
    </row>
    <row r="165" spans="1:15" x14ac:dyDescent="0.25">
      <c r="A165" s="3" t="s">
        <v>185</v>
      </c>
      <c r="B165" s="3" t="s">
        <v>203</v>
      </c>
      <c r="C165" s="3" t="s">
        <v>63</v>
      </c>
      <c r="D165" s="3" t="s">
        <v>63</v>
      </c>
      <c r="E165" s="3" t="s">
        <v>63</v>
      </c>
      <c r="F165" s="3">
        <v>86.161299999999997</v>
      </c>
      <c r="G165" s="3" t="s">
        <v>63</v>
      </c>
      <c r="H165" s="3" t="s">
        <v>63</v>
      </c>
      <c r="I165" s="3" t="s">
        <v>63</v>
      </c>
      <c r="J165" s="3">
        <v>82.34057</v>
      </c>
      <c r="K165" s="3">
        <v>90.983699999999999</v>
      </c>
      <c r="L165" s="3">
        <v>86.852490000000003</v>
      </c>
      <c r="M165" s="3" t="s">
        <v>63</v>
      </c>
      <c r="N165" s="3"/>
      <c r="O165" s="3"/>
    </row>
    <row r="166" spans="1:15" x14ac:dyDescent="0.25">
      <c r="A166" s="3" t="s">
        <v>185</v>
      </c>
      <c r="B166" s="3" t="s">
        <v>204</v>
      </c>
      <c r="C166" s="3">
        <v>23.073519999999998</v>
      </c>
      <c r="D166" s="3">
        <v>30.421990000000001</v>
      </c>
      <c r="E166" s="3" t="s">
        <v>63</v>
      </c>
      <c r="F166" s="3">
        <v>37.973689999999998</v>
      </c>
      <c r="G166" s="3">
        <v>42.00564</v>
      </c>
      <c r="H166" s="3" t="s">
        <v>63</v>
      </c>
      <c r="I166" s="3">
        <v>41.520949999999999</v>
      </c>
      <c r="J166" s="3" t="s">
        <v>63</v>
      </c>
      <c r="K166" s="3" t="s">
        <v>63</v>
      </c>
      <c r="L166" s="3" t="s">
        <v>63</v>
      </c>
      <c r="M166" s="3" t="s">
        <v>63</v>
      </c>
      <c r="N166" s="3"/>
      <c r="O166" s="3"/>
    </row>
    <row r="167" spans="1:15" x14ac:dyDescent="0.25">
      <c r="A167" s="3" t="s">
        <v>185</v>
      </c>
      <c r="B167" s="3" t="s">
        <v>207</v>
      </c>
      <c r="C167" s="3" t="s">
        <v>63</v>
      </c>
      <c r="D167" s="3" t="s">
        <v>63</v>
      </c>
      <c r="E167" s="3" t="s">
        <v>63</v>
      </c>
      <c r="F167" s="3">
        <v>43.883009999999999</v>
      </c>
      <c r="G167" s="3">
        <v>37.669809999999998</v>
      </c>
      <c r="H167" s="3">
        <v>44.214350000000003</v>
      </c>
      <c r="I167" s="3">
        <v>42.367730000000002</v>
      </c>
      <c r="J167" s="3" t="s">
        <v>63</v>
      </c>
      <c r="K167" s="3" t="s">
        <v>63</v>
      </c>
      <c r="L167" s="3" t="s">
        <v>63</v>
      </c>
      <c r="M167" s="3" t="s">
        <v>63</v>
      </c>
      <c r="N167" s="3"/>
      <c r="O167" s="3"/>
    </row>
    <row r="168" spans="1:15" x14ac:dyDescent="0.25">
      <c r="A168" s="3" t="s">
        <v>185</v>
      </c>
      <c r="B168" s="3" t="s">
        <v>208</v>
      </c>
      <c r="C168" s="3" t="s">
        <v>63</v>
      </c>
      <c r="D168" s="3" t="s">
        <v>63</v>
      </c>
      <c r="E168" s="3" t="s">
        <v>63</v>
      </c>
      <c r="F168" s="3" t="s">
        <v>63</v>
      </c>
      <c r="G168" s="3">
        <v>89.20917</v>
      </c>
      <c r="H168" s="3">
        <v>85.207759999999993</v>
      </c>
      <c r="I168" s="3" t="s">
        <v>63</v>
      </c>
      <c r="J168" s="3">
        <v>78.798810000000003</v>
      </c>
      <c r="K168" s="3" t="s">
        <v>63</v>
      </c>
      <c r="L168" s="3" t="s">
        <v>63</v>
      </c>
      <c r="M168" s="3" t="s">
        <v>63</v>
      </c>
      <c r="N168" s="3"/>
      <c r="O168" s="3"/>
    </row>
    <row r="169" spans="1:15" x14ac:dyDescent="0.25">
      <c r="A169" s="3" t="s">
        <v>185</v>
      </c>
      <c r="B169" s="3" t="s">
        <v>209</v>
      </c>
      <c r="C169" s="3" t="s">
        <v>63</v>
      </c>
      <c r="D169" s="3" t="s">
        <v>63</v>
      </c>
      <c r="E169" s="3" t="s">
        <v>63</v>
      </c>
      <c r="F169" s="3" t="s">
        <v>63</v>
      </c>
      <c r="G169" s="3" t="s">
        <v>63</v>
      </c>
      <c r="H169" s="3" t="s">
        <v>63</v>
      </c>
      <c r="I169" s="3" t="s">
        <v>63</v>
      </c>
      <c r="J169" s="3" t="s">
        <v>63</v>
      </c>
      <c r="K169" s="3">
        <v>60.686210000000003</v>
      </c>
      <c r="L169" s="3">
        <v>59.304850000000002</v>
      </c>
      <c r="M169" s="3" t="s">
        <v>63</v>
      </c>
      <c r="N169" s="3"/>
      <c r="O169" s="3"/>
    </row>
    <row r="170" spans="1:15" x14ac:dyDescent="0.25">
      <c r="A170" s="3" t="s">
        <v>185</v>
      </c>
      <c r="B170" s="3" t="s">
        <v>211</v>
      </c>
      <c r="C170" s="3">
        <v>51.196460000000002</v>
      </c>
      <c r="D170" s="3">
        <v>51.874099999999999</v>
      </c>
      <c r="E170" s="3" t="s">
        <v>63</v>
      </c>
      <c r="F170" s="3">
        <v>43.189079999999997</v>
      </c>
      <c r="G170" s="3">
        <v>44.329520000000002</v>
      </c>
      <c r="H170" s="3">
        <v>43.495609999999999</v>
      </c>
      <c r="I170" s="3">
        <v>45.900010000000002</v>
      </c>
      <c r="J170" s="3">
        <v>50.181069999999998</v>
      </c>
      <c r="K170" s="3">
        <v>44.84178</v>
      </c>
      <c r="L170" s="3" t="s">
        <v>63</v>
      </c>
      <c r="M170" s="3" t="s">
        <v>63</v>
      </c>
      <c r="N170" s="3"/>
      <c r="O170" s="3"/>
    </row>
    <row r="171" spans="1:15" x14ac:dyDescent="0.25">
      <c r="A171" s="3" t="s">
        <v>185</v>
      </c>
      <c r="B171" s="3" t="s">
        <v>213</v>
      </c>
      <c r="C171" s="3">
        <v>92.248279999999994</v>
      </c>
      <c r="D171" s="3">
        <v>90.506770000000003</v>
      </c>
      <c r="E171" s="3">
        <v>98.291229999999999</v>
      </c>
      <c r="F171" s="3">
        <v>98.228080000000006</v>
      </c>
      <c r="G171" s="3">
        <v>94.804490000000001</v>
      </c>
      <c r="H171" s="3">
        <v>95.039019999999994</v>
      </c>
      <c r="I171" s="3">
        <v>94.003439999999998</v>
      </c>
      <c r="J171" s="3">
        <v>90.621570000000006</v>
      </c>
      <c r="K171" s="3">
        <v>89.365030000000004</v>
      </c>
      <c r="L171" s="3">
        <v>91.231129999999993</v>
      </c>
      <c r="M171" s="3" t="s">
        <v>63</v>
      </c>
      <c r="N171" s="3"/>
      <c r="O171" s="3"/>
    </row>
    <row r="172" spans="1:15" x14ac:dyDescent="0.25">
      <c r="A172" s="3" t="s">
        <v>185</v>
      </c>
      <c r="B172" s="3" t="s">
        <v>215</v>
      </c>
      <c r="C172" s="3" t="s">
        <v>63</v>
      </c>
      <c r="D172" s="3" t="s">
        <v>63</v>
      </c>
      <c r="E172" s="3" t="s">
        <v>63</v>
      </c>
      <c r="F172" s="3">
        <v>70.307199999999995</v>
      </c>
      <c r="G172" s="3" t="s">
        <v>63</v>
      </c>
      <c r="H172" s="3" t="s">
        <v>63</v>
      </c>
      <c r="I172" s="3" t="s">
        <v>63</v>
      </c>
      <c r="J172" s="3">
        <v>68.059730000000002</v>
      </c>
      <c r="K172" s="3">
        <v>68.875879999999995</v>
      </c>
      <c r="L172" s="3" t="s">
        <v>63</v>
      </c>
      <c r="M172" s="3" t="s">
        <v>63</v>
      </c>
      <c r="N172" s="3"/>
      <c r="O172" s="3"/>
    </row>
    <row r="173" spans="1:15" x14ac:dyDescent="0.25">
      <c r="A173" s="3" t="s">
        <v>185</v>
      </c>
      <c r="B173" s="3" t="s">
        <v>216</v>
      </c>
      <c r="C173" s="3">
        <v>22.49492</v>
      </c>
      <c r="D173" s="3">
        <v>21.656669999999998</v>
      </c>
      <c r="E173" s="3">
        <v>20.229710000000001</v>
      </c>
      <c r="F173" s="3">
        <v>24.231400000000001</v>
      </c>
      <c r="G173" s="3" t="s">
        <v>63</v>
      </c>
      <c r="H173" s="3" t="s">
        <v>63</v>
      </c>
      <c r="I173" s="3">
        <v>21.870180000000001</v>
      </c>
      <c r="J173" s="3">
        <v>21.663160000000001</v>
      </c>
      <c r="K173" s="3" t="s">
        <v>63</v>
      </c>
      <c r="L173" s="3">
        <v>23.821650000000002</v>
      </c>
      <c r="M173" s="3" t="s">
        <v>63</v>
      </c>
      <c r="N173" s="3"/>
      <c r="O173" s="3"/>
    </row>
    <row r="174" spans="1:15" x14ac:dyDescent="0.25">
      <c r="A174" s="3" t="s">
        <v>185</v>
      </c>
      <c r="B174" s="3" t="s">
        <v>217</v>
      </c>
      <c r="C174" s="3" t="s">
        <v>63</v>
      </c>
      <c r="D174" s="3" t="s">
        <v>63</v>
      </c>
      <c r="E174" s="3" t="s">
        <v>63</v>
      </c>
      <c r="F174" s="3" t="s">
        <v>63</v>
      </c>
      <c r="G174" s="3" t="s">
        <v>63</v>
      </c>
      <c r="H174" s="3" t="s">
        <v>63</v>
      </c>
      <c r="I174" s="3">
        <v>40.818460000000002</v>
      </c>
      <c r="J174" s="3">
        <v>43.200960000000002</v>
      </c>
      <c r="K174" s="3">
        <v>47.841389999999997</v>
      </c>
      <c r="L174" s="3">
        <v>52.729059999999997</v>
      </c>
      <c r="M174" s="3" t="s">
        <v>63</v>
      </c>
      <c r="N174" s="3"/>
      <c r="O174" s="3"/>
    </row>
    <row r="175" spans="1:15" x14ac:dyDescent="0.25">
      <c r="A175" s="3" t="s">
        <v>185</v>
      </c>
      <c r="B175" s="3" t="s">
        <v>218</v>
      </c>
      <c r="C175" s="3" t="s">
        <v>63</v>
      </c>
      <c r="D175" s="3" t="s">
        <v>63</v>
      </c>
      <c r="E175" s="3" t="s">
        <v>63</v>
      </c>
      <c r="F175" s="3">
        <v>46.56514</v>
      </c>
      <c r="G175" s="3">
        <v>44.879770000000001</v>
      </c>
      <c r="H175" s="3">
        <v>52.380949999999999</v>
      </c>
      <c r="I175" s="3" t="s">
        <v>63</v>
      </c>
      <c r="J175" s="3" t="s">
        <v>63</v>
      </c>
      <c r="K175" s="3" t="s">
        <v>63</v>
      </c>
      <c r="L175" s="3" t="s">
        <v>63</v>
      </c>
      <c r="M175" s="3" t="s">
        <v>63</v>
      </c>
      <c r="N175" s="3"/>
      <c r="O175" s="3"/>
    </row>
    <row r="176" spans="1:15" x14ac:dyDescent="0.25">
      <c r="A176" s="3" t="s">
        <v>185</v>
      </c>
      <c r="B176" s="3" t="s">
        <v>219</v>
      </c>
      <c r="C176" s="3">
        <v>14.360279999999999</v>
      </c>
      <c r="D176" s="3">
        <v>15.55541</v>
      </c>
      <c r="E176" s="3">
        <v>16.289339999999999</v>
      </c>
      <c r="F176" s="3">
        <v>16.040330000000001</v>
      </c>
      <c r="G176" s="3">
        <v>18.060659999999999</v>
      </c>
      <c r="H176" s="3">
        <v>17.699549999999999</v>
      </c>
      <c r="I176" s="3" t="s">
        <v>63</v>
      </c>
      <c r="J176" s="3" t="s">
        <v>63</v>
      </c>
      <c r="K176" s="3" t="s">
        <v>63</v>
      </c>
      <c r="L176" s="3">
        <v>16.136659999999999</v>
      </c>
      <c r="M176" s="3" t="s">
        <v>63</v>
      </c>
      <c r="N176" s="3"/>
      <c r="O176" s="3"/>
    </row>
    <row r="177" spans="1:15" x14ac:dyDescent="0.25">
      <c r="A177" s="3" t="s">
        <v>185</v>
      </c>
      <c r="B177" s="3" t="s">
        <v>220</v>
      </c>
      <c r="C177" s="3">
        <v>98.988829999999993</v>
      </c>
      <c r="D177" s="3">
        <v>98.117789999999999</v>
      </c>
      <c r="E177" s="3" t="s">
        <v>63</v>
      </c>
      <c r="F177" s="3">
        <v>94.113709999999998</v>
      </c>
      <c r="G177" s="3">
        <v>97.762919999999994</v>
      </c>
      <c r="H177" s="3">
        <v>93.945189999999997</v>
      </c>
      <c r="I177" s="3">
        <v>95.428210000000007</v>
      </c>
      <c r="J177" s="3">
        <v>97.37576</v>
      </c>
      <c r="K177" s="3">
        <v>95.267750000000007</v>
      </c>
      <c r="L177" s="3">
        <v>92.470439999999996</v>
      </c>
      <c r="M177" s="3" t="s">
        <v>63</v>
      </c>
      <c r="N177" s="3"/>
      <c r="O177" s="3"/>
    </row>
    <row r="178" spans="1:15" x14ac:dyDescent="0.25">
      <c r="A178" s="3" t="s">
        <v>185</v>
      </c>
      <c r="B178" s="3" t="s">
        <v>221</v>
      </c>
      <c r="C178" s="3" t="s">
        <v>63</v>
      </c>
      <c r="D178" s="3" t="s">
        <v>63</v>
      </c>
      <c r="E178" s="3">
        <v>36.07893</v>
      </c>
      <c r="F178" s="3" t="s">
        <v>63</v>
      </c>
      <c r="G178" s="3" t="s">
        <v>63</v>
      </c>
      <c r="H178" s="3">
        <v>33.843040000000002</v>
      </c>
      <c r="I178" s="3">
        <v>30.54166</v>
      </c>
      <c r="J178" s="3">
        <v>37.413310000000003</v>
      </c>
      <c r="K178" s="3">
        <v>41.672060000000002</v>
      </c>
      <c r="L178" s="3">
        <v>42.408700000000003</v>
      </c>
      <c r="M178" s="3" t="s">
        <v>63</v>
      </c>
      <c r="N178" s="3"/>
      <c r="O178" s="3"/>
    </row>
    <row r="179" spans="1:15" x14ac:dyDescent="0.25">
      <c r="A179" s="3" t="s">
        <v>185</v>
      </c>
      <c r="B179" s="3" t="s">
        <v>223</v>
      </c>
      <c r="C179" s="3" t="s">
        <v>63</v>
      </c>
      <c r="D179" s="3">
        <v>21.185009999999998</v>
      </c>
      <c r="E179" s="3" t="s">
        <v>63</v>
      </c>
      <c r="F179" s="3" t="s">
        <v>63</v>
      </c>
      <c r="G179" s="3" t="s">
        <v>63</v>
      </c>
      <c r="H179" s="3">
        <v>20.545760000000001</v>
      </c>
      <c r="I179" s="3" t="s">
        <v>63</v>
      </c>
      <c r="J179" s="3" t="s">
        <v>63</v>
      </c>
      <c r="K179" s="3" t="s">
        <v>63</v>
      </c>
      <c r="L179" s="3" t="s">
        <v>63</v>
      </c>
      <c r="M179" s="3" t="s">
        <v>63</v>
      </c>
      <c r="N179" s="3"/>
      <c r="O179" s="3"/>
    </row>
    <row r="180" spans="1:15" x14ac:dyDescent="0.25">
      <c r="A180" s="3" t="s">
        <v>185</v>
      </c>
      <c r="B180" s="3" t="s">
        <v>224</v>
      </c>
      <c r="C180" s="3" t="s">
        <v>63</v>
      </c>
      <c r="D180" s="3" t="s">
        <v>63</v>
      </c>
      <c r="E180" s="3" t="s">
        <v>63</v>
      </c>
      <c r="F180" s="3" t="s">
        <v>63</v>
      </c>
      <c r="G180" s="3" t="s">
        <v>63</v>
      </c>
      <c r="H180" s="3" t="s">
        <v>63</v>
      </c>
      <c r="I180" s="3" t="s">
        <v>63</v>
      </c>
      <c r="J180" s="3" t="s">
        <v>63</v>
      </c>
      <c r="K180" s="3">
        <v>96.598020000000005</v>
      </c>
      <c r="L180" s="3">
        <v>95.07047</v>
      </c>
      <c r="M180" s="3" t="s">
        <v>63</v>
      </c>
      <c r="N180" s="3"/>
      <c r="O180" s="3"/>
    </row>
    <row r="181" spans="1:15" x14ac:dyDescent="0.25">
      <c r="A181" s="3" t="s">
        <v>185</v>
      </c>
      <c r="B181" s="3" t="s">
        <v>225</v>
      </c>
      <c r="C181" s="3">
        <v>34.114400000000003</v>
      </c>
      <c r="D181" s="3" t="s">
        <v>63</v>
      </c>
      <c r="E181" s="3" t="s">
        <v>63</v>
      </c>
      <c r="F181" s="3" t="s">
        <v>63</v>
      </c>
      <c r="G181" s="3" t="s">
        <v>63</v>
      </c>
      <c r="H181" s="3" t="s">
        <v>63</v>
      </c>
      <c r="I181" s="3" t="s">
        <v>63</v>
      </c>
      <c r="J181" s="3" t="s">
        <v>63</v>
      </c>
      <c r="K181" s="3" t="s">
        <v>63</v>
      </c>
      <c r="L181" s="3" t="s">
        <v>63</v>
      </c>
      <c r="M181" s="3" t="s">
        <v>63</v>
      </c>
      <c r="N181" s="3"/>
      <c r="O181" s="3"/>
    </row>
    <row r="182" spans="1:15" x14ac:dyDescent="0.25">
      <c r="A182" s="3" t="s">
        <v>185</v>
      </c>
      <c r="B182" s="3" t="s">
        <v>226</v>
      </c>
      <c r="C182" s="3">
        <v>40.779119999999999</v>
      </c>
      <c r="D182" s="3" t="s">
        <v>63</v>
      </c>
      <c r="E182" s="3">
        <v>49.513240000000003</v>
      </c>
      <c r="F182" s="3">
        <v>47.499479999999998</v>
      </c>
      <c r="G182" s="3" t="s">
        <v>63</v>
      </c>
      <c r="H182" s="3" t="s">
        <v>63</v>
      </c>
      <c r="I182" s="3">
        <v>45.562779999999997</v>
      </c>
      <c r="J182" s="3">
        <v>54.709060000000001</v>
      </c>
      <c r="K182" s="3">
        <v>55.313189999999999</v>
      </c>
      <c r="L182" s="3">
        <v>56.697330000000001</v>
      </c>
      <c r="M182" s="3" t="s">
        <v>63</v>
      </c>
      <c r="N182" s="3"/>
      <c r="O182" s="3"/>
    </row>
    <row r="183" spans="1:15" x14ac:dyDescent="0.25">
      <c r="A183" s="3" t="s">
        <v>185</v>
      </c>
      <c r="B183" s="3" t="s">
        <v>228</v>
      </c>
      <c r="C183" s="3" t="s">
        <v>63</v>
      </c>
      <c r="D183" s="3" t="s">
        <v>63</v>
      </c>
      <c r="E183" s="3">
        <v>45.556840000000001</v>
      </c>
      <c r="F183" s="3">
        <v>40.698</v>
      </c>
      <c r="G183" s="3" t="s">
        <v>63</v>
      </c>
      <c r="H183" s="3" t="s">
        <v>63</v>
      </c>
      <c r="I183" s="3" t="s">
        <v>63</v>
      </c>
      <c r="J183" s="3" t="s">
        <v>63</v>
      </c>
      <c r="K183" s="3" t="s">
        <v>63</v>
      </c>
      <c r="L183" s="3" t="s">
        <v>63</v>
      </c>
      <c r="M183" s="3" t="s">
        <v>63</v>
      </c>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303</v>
      </c>
    </row>
    <row r="4" spans="1:15" x14ac:dyDescent="0.25">
      <c r="A4" t="s">
        <v>304</v>
      </c>
    </row>
    <row r="5" spans="1:15" x14ac:dyDescent="0.25">
      <c r="A5" t="s">
        <v>305</v>
      </c>
    </row>
    <row r="6" spans="1:15" x14ac:dyDescent="0.25">
      <c r="A6" t="s">
        <v>307</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64</v>
      </c>
      <c r="C11" s="3">
        <v>36.718290000000003</v>
      </c>
      <c r="D11" s="3" t="s">
        <v>63</v>
      </c>
      <c r="E11" s="3" t="s">
        <v>63</v>
      </c>
      <c r="F11" s="3" t="s">
        <v>63</v>
      </c>
      <c r="G11" s="3" t="s">
        <v>63</v>
      </c>
      <c r="H11" s="3" t="s">
        <v>63</v>
      </c>
      <c r="I11" s="3" t="s">
        <v>63</v>
      </c>
      <c r="J11" s="3" t="s">
        <v>63</v>
      </c>
      <c r="K11" s="3" t="s">
        <v>63</v>
      </c>
      <c r="L11" s="3" t="s">
        <v>63</v>
      </c>
      <c r="M11" s="3" t="s">
        <v>63</v>
      </c>
      <c r="N11" s="3"/>
      <c r="O11" s="3"/>
    </row>
    <row r="12" spans="1:15" x14ac:dyDescent="0.25">
      <c r="A12" s="3" t="s">
        <v>61</v>
      </c>
      <c r="B12" s="3" t="s">
        <v>65</v>
      </c>
      <c r="C12" s="3" t="s">
        <v>63</v>
      </c>
      <c r="D12" s="3" t="s">
        <v>63</v>
      </c>
      <c r="E12" s="3" t="s">
        <v>63</v>
      </c>
      <c r="F12" s="3" t="s">
        <v>63</v>
      </c>
      <c r="G12" s="3" t="s">
        <v>63</v>
      </c>
      <c r="H12" s="3" t="s">
        <v>63</v>
      </c>
      <c r="I12" s="3" t="s">
        <v>63</v>
      </c>
      <c r="J12" s="3" t="s">
        <v>63</v>
      </c>
      <c r="K12" s="3">
        <v>35.360660000000003</v>
      </c>
      <c r="L12" s="3" t="s">
        <v>63</v>
      </c>
      <c r="M12" s="3">
        <v>41.255609999999997</v>
      </c>
      <c r="N12" s="3"/>
      <c r="O12" s="3"/>
    </row>
    <row r="13" spans="1:15" x14ac:dyDescent="0.25">
      <c r="A13" s="3" t="s">
        <v>61</v>
      </c>
      <c r="B13" s="3" t="s">
        <v>67</v>
      </c>
      <c r="C13" s="3" t="s">
        <v>63</v>
      </c>
      <c r="D13" s="3" t="s">
        <v>63</v>
      </c>
      <c r="E13" s="3" t="s">
        <v>63</v>
      </c>
      <c r="F13" s="3">
        <v>36.836950000000002</v>
      </c>
      <c r="G13" s="3">
        <v>38.667090000000002</v>
      </c>
      <c r="H13" s="3">
        <v>48.859290000000001</v>
      </c>
      <c r="I13" s="3">
        <v>51.101959999999998</v>
      </c>
      <c r="J13" s="3" t="s">
        <v>63</v>
      </c>
      <c r="K13" s="3" t="s">
        <v>63</v>
      </c>
      <c r="L13" s="3" t="s">
        <v>63</v>
      </c>
      <c r="M13" s="3" t="s">
        <v>63</v>
      </c>
      <c r="N13" s="3"/>
      <c r="O13" s="3"/>
    </row>
    <row r="14" spans="1:15" x14ac:dyDescent="0.25">
      <c r="A14" s="3" t="s">
        <v>61</v>
      </c>
      <c r="B14" s="3" t="s">
        <v>68</v>
      </c>
      <c r="C14" s="3" t="s">
        <v>63</v>
      </c>
      <c r="D14" s="3">
        <v>100</v>
      </c>
      <c r="E14" s="3">
        <v>100</v>
      </c>
      <c r="F14" s="3">
        <v>100</v>
      </c>
      <c r="G14" s="3">
        <v>100</v>
      </c>
      <c r="H14" s="3">
        <v>100</v>
      </c>
      <c r="I14" s="3">
        <v>95.125330000000005</v>
      </c>
      <c r="J14" s="3" t="s">
        <v>63</v>
      </c>
      <c r="K14" s="3" t="s">
        <v>63</v>
      </c>
      <c r="L14" s="3">
        <v>92.204089999999994</v>
      </c>
      <c r="M14" s="3" t="s">
        <v>63</v>
      </c>
      <c r="N14" s="3"/>
      <c r="O14" s="3"/>
    </row>
    <row r="15" spans="1:15" x14ac:dyDescent="0.25">
      <c r="A15" s="3" t="s">
        <v>61</v>
      </c>
      <c r="B15" s="3" t="s">
        <v>69</v>
      </c>
      <c r="C15" s="3">
        <v>55.519399999999997</v>
      </c>
      <c r="D15" s="3">
        <v>57.368969999999997</v>
      </c>
      <c r="E15" s="3">
        <v>65.558530000000005</v>
      </c>
      <c r="F15" s="3">
        <v>67.039910000000006</v>
      </c>
      <c r="G15" s="3">
        <v>68.659570000000002</v>
      </c>
      <c r="H15" s="3">
        <v>70.775350000000003</v>
      </c>
      <c r="I15" s="3">
        <v>73.626440000000002</v>
      </c>
      <c r="J15" s="3">
        <v>96.198759999999993</v>
      </c>
      <c r="K15" s="3">
        <v>91.722329999999999</v>
      </c>
      <c r="L15" s="3">
        <v>90.454009999999997</v>
      </c>
      <c r="M15" s="3" t="s">
        <v>63</v>
      </c>
      <c r="N15" s="3"/>
      <c r="O15" s="3"/>
    </row>
    <row r="16" spans="1:15" x14ac:dyDescent="0.25">
      <c r="A16" s="3" t="s">
        <v>61</v>
      </c>
      <c r="B16" s="3" t="s">
        <v>70</v>
      </c>
      <c r="C16" s="3" t="s">
        <v>63</v>
      </c>
      <c r="D16" s="3" t="s">
        <v>63</v>
      </c>
      <c r="E16" s="3" t="s">
        <v>63</v>
      </c>
      <c r="F16" s="3" t="s">
        <v>63</v>
      </c>
      <c r="G16" s="3" t="s">
        <v>63</v>
      </c>
      <c r="H16" s="3">
        <v>94.086020000000005</v>
      </c>
      <c r="I16" s="3">
        <v>95.290859999999995</v>
      </c>
      <c r="J16" s="3">
        <v>96.589659999999995</v>
      </c>
      <c r="K16" s="3">
        <v>95.92174</v>
      </c>
      <c r="L16" s="3">
        <v>94.630499999999998</v>
      </c>
      <c r="M16" s="3" t="s">
        <v>63</v>
      </c>
      <c r="N16" s="3"/>
      <c r="O16" s="3"/>
    </row>
    <row r="17" spans="1:15" x14ac:dyDescent="0.25">
      <c r="A17" s="3" t="s">
        <v>61</v>
      </c>
      <c r="B17" s="3" t="s">
        <v>71</v>
      </c>
      <c r="C17" s="3" t="s">
        <v>63</v>
      </c>
      <c r="D17" s="3">
        <v>86.909390000000002</v>
      </c>
      <c r="E17" s="3" t="s">
        <v>63</v>
      </c>
      <c r="F17" s="3">
        <v>82.658919999999995</v>
      </c>
      <c r="G17" s="3">
        <v>88.402140000000003</v>
      </c>
      <c r="H17" s="3">
        <v>83.540459999999996</v>
      </c>
      <c r="I17" s="3">
        <v>84.651269999999997</v>
      </c>
      <c r="J17" s="3">
        <v>83.038030000000006</v>
      </c>
      <c r="K17" s="3" t="s">
        <v>63</v>
      </c>
      <c r="L17" s="3">
        <v>82.922359999999998</v>
      </c>
      <c r="M17" s="3" t="s">
        <v>63</v>
      </c>
      <c r="N17" s="3"/>
      <c r="O17" s="3"/>
    </row>
    <row r="18" spans="1:15" x14ac:dyDescent="0.25">
      <c r="A18" s="3" t="s">
        <v>61</v>
      </c>
      <c r="B18" s="3" t="s">
        <v>72</v>
      </c>
      <c r="C18" s="3" t="s">
        <v>63</v>
      </c>
      <c r="D18" s="3" t="s">
        <v>63</v>
      </c>
      <c r="E18" s="3" t="s">
        <v>63</v>
      </c>
      <c r="F18" s="3" t="s">
        <v>63</v>
      </c>
      <c r="G18" s="3">
        <v>88.573179999999994</v>
      </c>
      <c r="H18" s="3">
        <v>87.334770000000006</v>
      </c>
      <c r="I18" s="3" t="s">
        <v>63</v>
      </c>
      <c r="J18" s="3">
        <v>87.006320000000002</v>
      </c>
      <c r="K18" s="3">
        <v>87.301289999999995</v>
      </c>
      <c r="L18" s="3">
        <v>86.230069999999998</v>
      </c>
      <c r="M18" s="3" t="s">
        <v>63</v>
      </c>
      <c r="N18" s="3"/>
      <c r="O18" s="3"/>
    </row>
    <row r="19" spans="1:15" x14ac:dyDescent="0.25">
      <c r="A19" s="3" t="s">
        <v>61</v>
      </c>
      <c r="B19" s="3" t="s">
        <v>74</v>
      </c>
      <c r="C19" s="3">
        <v>7.3596300000000001</v>
      </c>
      <c r="D19" s="3">
        <v>9.13049</v>
      </c>
      <c r="E19" s="3">
        <v>10.3575</v>
      </c>
      <c r="F19" s="3">
        <v>9.2110400000000006</v>
      </c>
      <c r="G19" s="3">
        <v>9.2297600000000006</v>
      </c>
      <c r="H19" s="3">
        <v>10.563129999999999</v>
      </c>
      <c r="I19" s="3">
        <v>13.08887</v>
      </c>
      <c r="J19" s="3">
        <v>11.57127</v>
      </c>
      <c r="K19" s="3" t="s">
        <v>63</v>
      </c>
      <c r="L19" s="3" t="s">
        <v>63</v>
      </c>
      <c r="M19" s="3" t="s">
        <v>63</v>
      </c>
      <c r="N19" s="3"/>
      <c r="O19" s="3"/>
    </row>
    <row r="20" spans="1:15" x14ac:dyDescent="0.25">
      <c r="A20" s="3" t="s">
        <v>61</v>
      </c>
      <c r="B20" s="3" t="s">
        <v>76</v>
      </c>
      <c r="C20" s="3">
        <v>34.333390000000001</v>
      </c>
      <c r="D20" s="3">
        <v>33.524749999999997</v>
      </c>
      <c r="E20" s="3">
        <v>33.248179999999998</v>
      </c>
      <c r="F20" s="3">
        <v>33.926229999999997</v>
      </c>
      <c r="G20" s="3">
        <v>30.655259999999998</v>
      </c>
      <c r="H20" s="3">
        <v>31.69331</v>
      </c>
      <c r="I20" s="3">
        <v>30.145980000000002</v>
      </c>
      <c r="J20" s="3">
        <v>36.237259999999999</v>
      </c>
      <c r="K20" s="3">
        <v>36.469830000000002</v>
      </c>
      <c r="L20" s="3">
        <v>44.991419999999998</v>
      </c>
      <c r="M20" s="3" t="s">
        <v>63</v>
      </c>
      <c r="N20" s="3"/>
      <c r="O20" s="3"/>
    </row>
    <row r="21" spans="1:15" x14ac:dyDescent="0.25">
      <c r="A21" s="3" t="s">
        <v>77</v>
      </c>
      <c r="B21" s="3" t="s">
        <v>78</v>
      </c>
      <c r="C21" s="3">
        <v>98.505949999999999</v>
      </c>
      <c r="D21" s="3">
        <v>97.880579999999995</v>
      </c>
      <c r="E21" s="3">
        <v>100</v>
      </c>
      <c r="F21" s="3">
        <v>100</v>
      </c>
      <c r="G21" s="3">
        <v>100</v>
      </c>
      <c r="H21" s="3">
        <v>96.558570000000003</v>
      </c>
      <c r="I21" s="3">
        <v>89.157790000000006</v>
      </c>
      <c r="J21" s="3">
        <v>93.010249999999999</v>
      </c>
      <c r="K21" s="3">
        <v>94.145759999999996</v>
      </c>
      <c r="L21" s="3">
        <v>82.246799999999993</v>
      </c>
      <c r="M21" s="3" t="s">
        <v>63</v>
      </c>
      <c r="N21" s="3"/>
      <c r="O21" s="3"/>
    </row>
    <row r="22" spans="1:15" x14ac:dyDescent="0.25">
      <c r="A22" s="3" t="s">
        <v>77</v>
      </c>
      <c r="B22" s="3" t="s">
        <v>79</v>
      </c>
      <c r="C22" s="3">
        <v>36.989449999999998</v>
      </c>
      <c r="D22" s="3" t="s">
        <v>63</v>
      </c>
      <c r="E22" s="3">
        <v>43.573979999999999</v>
      </c>
      <c r="F22" s="3" t="s">
        <v>63</v>
      </c>
      <c r="G22" s="3" t="s">
        <v>63</v>
      </c>
      <c r="H22" s="3" t="s">
        <v>63</v>
      </c>
      <c r="I22" s="3" t="s">
        <v>63</v>
      </c>
      <c r="J22" s="3" t="s">
        <v>63</v>
      </c>
      <c r="K22" s="3" t="s">
        <v>63</v>
      </c>
      <c r="L22" s="3" t="s">
        <v>63</v>
      </c>
      <c r="M22" s="3" t="s">
        <v>63</v>
      </c>
      <c r="N22" s="3"/>
      <c r="O22" s="3"/>
    </row>
    <row r="23" spans="1:15" ht="30" x14ac:dyDescent="0.25">
      <c r="A23" s="3" t="s">
        <v>77</v>
      </c>
      <c r="B23" s="3" t="s">
        <v>80</v>
      </c>
      <c r="C23" s="3" t="s">
        <v>63</v>
      </c>
      <c r="D23" s="3" t="s">
        <v>63</v>
      </c>
      <c r="E23" s="3">
        <v>100</v>
      </c>
      <c r="F23" s="3">
        <v>100</v>
      </c>
      <c r="G23" s="3">
        <v>100</v>
      </c>
      <c r="H23" s="3">
        <v>100</v>
      </c>
      <c r="I23" s="3">
        <v>100</v>
      </c>
      <c r="J23" s="3">
        <v>100</v>
      </c>
      <c r="K23" s="3">
        <v>100</v>
      </c>
      <c r="L23" s="3">
        <v>100</v>
      </c>
      <c r="M23" s="3" t="s">
        <v>63</v>
      </c>
      <c r="N23" s="3"/>
      <c r="O23" s="3"/>
    </row>
    <row r="24" spans="1:15" x14ac:dyDescent="0.25">
      <c r="A24" s="3" t="s">
        <v>77</v>
      </c>
      <c r="B24" s="3" t="s">
        <v>81</v>
      </c>
      <c r="C24" s="3">
        <v>84.841499999999996</v>
      </c>
      <c r="D24" s="3">
        <v>91.904219999999995</v>
      </c>
      <c r="E24" s="3">
        <v>93.207549999999998</v>
      </c>
      <c r="F24" s="3">
        <v>98.764210000000006</v>
      </c>
      <c r="G24" s="3">
        <v>91.949910000000003</v>
      </c>
      <c r="H24" s="3">
        <v>88.694590000000005</v>
      </c>
      <c r="I24" s="3">
        <v>88.775509999999997</v>
      </c>
      <c r="J24" s="3">
        <v>92.258970000000005</v>
      </c>
      <c r="K24" s="3">
        <v>95.606719999999996</v>
      </c>
      <c r="L24" s="3">
        <v>87.0625</v>
      </c>
      <c r="M24" s="3" t="s">
        <v>63</v>
      </c>
      <c r="N24" s="3"/>
      <c r="O24" s="3"/>
    </row>
    <row r="25" spans="1:15" x14ac:dyDescent="0.25">
      <c r="A25" s="3" t="s">
        <v>77</v>
      </c>
      <c r="B25" s="3" t="s">
        <v>82</v>
      </c>
      <c r="C25" s="3" t="s">
        <v>63</v>
      </c>
      <c r="D25" s="3" t="s">
        <v>63</v>
      </c>
      <c r="E25" s="3" t="s">
        <v>63</v>
      </c>
      <c r="F25" s="3">
        <v>100</v>
      </c>
      <c r="G25" s="3">
        <v>98.451629999999994</v>
      </c>
      <c r="H25" s="3" t="s">
        <v>63</v>
      </c>
      <c r="I25" s="3">
        <v>100</v>
      </c>
      <c r="J25" s="3">
        <v>100</v>
      </c>
      <c r="K25" s="3">
        <v>100</v>
      </c>
      <c r="L25" s="3" t="s">
        <v>63</v>
      </c>
      <c r="M25" s="3" t="s">
        <v>63</v>
      </c>
      <c r="N25" s="3"/>
      <c r="O25" s="3"/>
    </row>
    <row r="26" spans="1:15" x14ac:dyDescent="0.25">
      <c r="A26" s="3" t="s">
        <v>77</v>
      </c>
      <c r="B26" s="3" t="s">
        <v>84</v>
      </c>
      <c r="C26" s="3" t="s">
        <v>63</v>
      </c>
      <c r="D26" s="3">
        <v>37.957830000000001</v>
      </c>
      <c r="E26" s="3">
        <v>43.236759999999997</v>
      </c>
      <c r="F26" s="3">
        <v>48.246720000000003</v>
      </c>
      <c r="G26" s="3">
        <v>52.862319999999997</v>
      </c>
      <c r="H26" s="3">
        <v>55.355319999999999</v>
      </c>
      <c r="I26" s="3">
        <v>60.91816</v>
      </c>
      <c r="J26" s="3">
        <v>62.803089999999997</v>
      </c>
      <c r="K26" s="3">
        <v>67.249129999999994</v>
      </c>
      <c r="L26" s="3">
        <v>69.737740000000002</v>
      </c>
      <c r="M26" s="3" t="s">
        <v>63</v>
      </c>
      <c r="N26" s="3"/>
      <c r="O26" s="3"/>
    </row>
    <row r="27" spans="1:15" x14ac:dyDescent="0.25">
      <c r="A27" s="3" t="s">
        <v>77</v>
      </c>
      <c r="B27" s="3" t="s">
        <v>85</v>
      </c>
      <c r="C27" s="3">
        <v>88.426180000000002</v>
      </c>
      <c r="D27" s="3" t="s">
        <v>63</v>
      </c>
      <c r="E27" s="3">
        <v>96.41037</v>
      </c>
      <c r="F27" s="3">
        <v>95.037880000000001</v>
      </c>
      <c r="G27" s="3">
        <v>98.997979999999998</v>
      </c>
      <c r="H27" s="3">
        <v>100</v>
      </c>
      <c r="I27" s="3" t="s">
        <v>63</v>
      </c>
      <c r="J27" s="3" t="s">
        <v>63</v>
      </c>
      <c r="K27" s="3" t="s">
        <v>63</v>
      </c>
      <c r="L27" s="3" t="s">
        <v>63</v>
      </c>
      <c r="M27" s="3" t="s">
        <v>63</v>
      </c>
      <c r="N27" s="3"/>
      <c r="O27" s="3"/>
    </row>
    <row r="28" spans="1:15" x14ac:dyDescent="0.25">
      <c r="A28" s="3" t="s">
        <v>77</v>
      </c>
      <c r="B28" s="3" t="s">
        <v>86</v>
      </c>
      <c r="C28" s="3">
        <v>99.140829999999994</v>
      </c>
      <c r="D28" s="3">
        <v>100</v>
      </c>
      <c r="E28" s="3">
        <v>88.793530000000004</v>
      </c>
      <c r="F28" s="3">
        <v>96.583910000000003</v>
      </c>
      <c r="G28" s="3">
        <v>97.807670000000002</v>
      </c>
      <c r="H28" s="3">
        <v>92.004990000000006</v>
      </c>
      <c r="I28" s="3">
        <v>90.127129999999994</v>
      </c>
      <c r="J28" s="3">
        <v>94.078710000000001</v>
      </c>
      <c r="K28" s="3">
        <v>94.522530000000003</v>
      </c>
      <c r="L28" s="3" t="s">
        <v>63</v>
      </c>
      <c r="M28" s="3" t="s">
        <v>63</v>
      </c>
      <c r="N28" s="3"/>
      <c r="O28" s="3"/>
    </row>
    <row r="29" spans="1:15" x14ac:dyDescent="0.25">
      <c r="A29" s="3" t="s">
        <v>77</v>
      </c>
      <c r="B29" s="3" t="s">
        <v>252</v>
      </c>
      <c r="C29" s="3" t="s">
        <v>63</v>
      </c>
      <c r="D29" s="3" t="s">
        <v>63</v>
      </c>
      <c r="E29" s="3" t="s">
        <v>63</v>
      </c>
      <c r="F29" s="3" t="s">
        <v>63</v>
      </c>
      <c r="G29" s="3" t="s">
        <v>63</v>
      </c>
      <c r="H29" s="3">
        <v>85.19323</v>
      </c>
      <c r="I29" s="3">
        <v>80.470160000000007</v>
      </c>
      <c r="J29" s="3" t="s">
        <v>63</v>
      </c>
      <c r="K29" s="3">
        <v>85.560289999999995</v>
      </c>
      <c r="L29" s="3" t="s">
        <v>63</v>
      </c>
      <c r="M29" s="3" t="s">
        <v>63</v>
      </c>
      <c r="N29" s="3"/>
      <c r="O29" s="3"/>
    </row>
    <row r="30" spans="1:15" x14ac:dyDescent="0.25">
      <c r="A30" s="3" t="s">
        <v>77</v>
      </c>
      <c r="B30" s="3" t="s">
        <v>253</v>
      </c>
      <c r="C30" s="3" t="s">
        <v>63</v>
      </c>
      <c r="D30" s="3" t="s">
        <v>63</v>
      </c>
      <c r="E30" s="3" t="s">
        <v>63</v>
      </c>
      <c r="F30" s="3">
        <v>98.476510000000005</v>
      </c>
      <c r="G30" s="3">
        <v>93.342879999999994</v>
      </c>
      <c r="H30" s="3">
        <v>90.192170000000004</v>
      </c>
      <c r="I30" s="3">
        <v>94.943690000000004</v>
      </c>
      <c r="J30" s="3">
        <v>96.043340000000001</v>
      </c>
      <c r="K30" s="3">
        <v>98.680930000000004</v>
      </c>
      <c r="L30" s="3" t="s">
        <v>63</v>
      </c>
      <c r="M30" s="3" t="s">
        <v>63</v>
      </c>
      <c r="N30" s="3"/>
      <c r="O30" s="3"/>
    </row>
    <row r="31" spans="1:15" x14ac:dyDescent="0.25">
      <c r="A31" s="3" t="s">
        <v>77</v>
      </c>
      <c r="B31" s="3" t="s">
        <v>89</v>
      </c>
      <c r="C31" s="3">
        <v>100</v>
      </c>
      <c r="D31" s="3">
        <v>99.535420000000002</v>
      </c>
      <c r="E31" s="3">
        <v>100</v>
      </c>
      <c r="F31" s="3">
        <v>99.749480000000005</v>
      </c>
      <c r="G31" s="3">
        <v>100</v>
      </c>
      <c r="H31" s="3" t="s">
        <v>63</v>
      </c>
      <c r="I31" s="3" t="s">
        <v>63</v>
      </c>
      <c r="J31" s="3">
        <v>96.941029999999998</v>
      </c>
      <c r="K31" s="3">
        <v>100</v>
      </c>
      <c r="L31" s="3">
        <v>98.658779999999993</v>
      </c>
      <c r="M31" s="3" t="s">
        <v>63</v>
      </c>
      <c r="N31" s="3"/>
      <c r="O31" s="3"/>
    </row>
    <row r="32" spans="1:15" x14ac:dyDescent="0.25">
      <c r="A32" s="3" t="s">
        <v>77</v>
      </c>
      <c r="B32" s="3" t="s">
        <v>90</v>
      </c>
      <c r="C32" s="3" t="s">
        <v>63</v>
      </c>
      <c r="D32" s="3" t="s">
        <v>63</v>
      </c>
      <c r="E32" s="3" t="s">
        <v>63</v>
      </c>
      <c r="F32" s="3">
        <v>57.726750000000003</v>
      </c>
      <c r="G32" s="3">
        <v>64.6464</v>
      </c>
      <c r="H32" s="3">
        <v>77.756569999999996</v>
      </c>
      <c r="I32" s="3">
        <v>75.321060000000003</v>
      </c>
      <c r="J32" s="3">
        <v>43.57546</v>
      </c>
      <c r="K32" s="3">
        <v>42.306170000000002</v>
      </c>
      <c r="L32" s="3">
        <v>51.754440000000002</v>
      </c>
      <c r="M32" s="3" t="s">
        <v>63</v>
      </c>
      <c r="N32" s="3"/>
      <c r="O32" s="3"/>
    </row>
    <row r="33" spans="1:15" x14ac:dyDescent="0.25">
      <c r="A33" s="3" t="s">
        <v>77</v>
      </c>
      <c r="B33" s="3" t="s">
        <v>91</v>
      </c>
      <c r="C33" s="3" t="s">
        <v>63</v>
      </c>
      <c r="D33" s="3" t="s">
        <v>63</v>
      </c>
      <c r="E33" s="3" t="s">
        <v>63</v>
      </c>
      <c r="F33" s="3" t="s">
        <v>63</v>
      </c>
      <c r="G33" s="3">
        <v>94.904439999999994</v>
      </c>
      <c r="H33" s="3">
        <v>98.497060000000005</v>
      </c>
      <c r="I33" s="3" t="s">
        <v>63</v>
      </c>
      <c r="J33" s="3">
        <v>99.434250000000006</v>
      </c>
      <c r="K33" s="3">
        <v>99.801299999999998</v>
      </c>
      <c r="L33" s="3" t="s">
        <v>63</v>
      </c>
      <c r="M33" s="3" t="s">
        <v>63</v>
      </c>
      <c r="N33" s="3"/>
      <c r="O33" s="3"/>
    </row>
    <row r="34" spans="1:15" x14ac:dyDescent="0.25">
      <c r="A34" s="3" t="s">
        <v>92</v>
      </c>
      <c r="B34" s="3" t="s">
        <v>93</v>
      </c>
      <c r="C34" s="3">
        <v>74.63991</v>
      </c>
      <c r="D34" s="3">
        <v>80.188249999999996</v>
      </c>
      <c r="E34" s="3">
        <v>86.351060000000004</v>
      </c>
      <c r="F34" s="3" t="s">
        <v>63</v>
      </c>
      <c r="G34" s="3" t="s">
        <v>63</v>
      </c>
      <c r="H34" s="3">
        <v>90.043059999999997</v>
      </c>
      <c r="I34" s="3" t="s">
        <v>63</v>
      </c>
      <c r="J34" s="3" t="s">
        <v>63</v>
      </c>
      <c r="K34" s="3" t="s">
        <v>63</v>
      </c>
      <c r="L34" s="3" t="s">
        <v>63</v>
      </c>
      <c r="M34" s="3" t="s">
        <v>63</v>
      </c>
      <c r="N34" s="3"/>
      <c r="O34" s="3"/>
    </row>
    <row r="35" spans="1:15" x14ac:dyDescent="0.25">
      <c r="A35" s="3" t="s">
        <v>92</v>
      </c>
      <c r="B35" s="3" t="s">
        <v>95</v>
      </c>
      <c r="C35" s="3">
        <v>97.052880000000002</v>
      </c>
      <c r="D35" s="3">
        <v>98.832750000000004</v>
      </c>
      <c r="E35" s="3">
        <v>98.252859999999998</v>
      </c>
      <c r="F35" s="3">
        <v>96.957939999999994</v>
      </c>
      <c r="G35" s="3">
        <v>97.570130000000006</v>
      </c>
      <c r="H35" s="3">
        <v>99.194590000000005</v>
      </c>
      <c r="I35" s="3">
        <v>100</v>
      </c>
      <c r="J35" s="3">
        <v>99.992559999999997</v>
      </c>
      <c r="K35" s="3">
        <v>100</v>
      </c>
      <c r="L35" s="3" t="s">
        <v>63</v>
      </c>
      <c r="M35" s="3" t="s">
        <v>63</v>
      </c>
      <c r="N35" s="3"/>
      <c r="O35" s="3"/>
    </row>
    <row r="36" spans="1:15" x14ac:dyDescent="0.25">
      <c r="A36" s="3" t="s">
        <v>92</v>
      </c>
      <c r="B36" s="3" t="s">
        <v>96</v>
      </c>
      <c r="C36" s="3">
        <v>92.065179999999998</v>
      </c>
      <c r="D36" s="3">
        <v>93.151269999999997</v>
      </c>
      <c r="E36" s="3">
        <v>96.446380000000005</v>
      </c>
      <c r="F36" s="3">
        <v>97.865399999999994</v>
      </c>
      <c r="G36" s="3">
        <v>97.321430000000007</v>
      </c>
      <c r="H36" s="3">
        <v>96.297799999999995</v>
      </c>
      <c r="I36" s="3">
        <v>96.882660000000001</v>
      </c>
      <c r="J36" s="3">
        <v>94.934370000000001</v>
      </c>
      <c r="K36" s="3">
        <v>96.482820000000004</v>
      </c>
      <c r="L36" s="3" t="s">
        <v>63</v>
      </c>
      <c r="M36" s="3" t="s">
        <v>63</v>
      </c>
      <c r="N36" s="3"/>
      <c r="O36" s="3"/>
    </row>
    <row r="37" spans="1:15" x14ac:dyDescent="0.25">
      <c r="A37" s="3" t="s">
        <v>92</v>
      </c>
      <c r="B37" s="3" t="s">
        <v>97</v>
      </c>
      <c r="C37" s="3">
        <v>100</v>
      </c>
      <c r="D37" s="3">
        <v>99.851479999999995</v>
      </c>
      <c r="E37" s="3">
        <v>100</v>
      </c>
      <c r="F37" s="3">
        <v>100</v>
      </c>
      <c r="G37" s="3">
        <v>99.306650000000005</v>
      </c>
      <c r="H37" s="3">
        <v>99.128929999999997</v>
      </c>
      <c r="I37" s="3">
        <v>99.800550000000001</v>
      </c>
      <c r="J37" s="3">
        <v>98.433689999999999</v>
      </c>
      <c r="K37" s="3">
        <v>98.402420000000006</v>
      </c>
      <c r="L37" s="3" t="s">
        <v>63</v>
      </c>
      <c r="M37" s="3" t="s">
        <v>63</v>
      </c>
      <c r="N37" s="3"/>
      <c r="O37" s="3"/>
    </row>
    <row r="38" spans="1:15" x14ac:dyDescent="0.25">
      <c r="A38" s="3" t="s">
        <v>92</v>
      </c>
      <c r="B38" s="3" t="s">
        <v>98</v>
      </c>
      <c r="C38" s="3" t="s">
        <v>63</v>
      </c>
      <c r="D38" s="3">
        <v>59.064329999999998</v>
      </c>
      <c r="E38" s="3">
        <v>70.919880000000006</v>
      </c>
      <c r="F38" s="3" t="s">
        <v>63</v>
      </c>
      <c r="G38" s="3" t="s">
        <v>63</v>
      </c>
      <c r="H38" s="3" t="s">
        <v>63</v>
      </c>
      <c r="I38" s="3" t="s">
        <v>63</v>
      </c>
      <c r="J38" s="3" t="s">
        <v>63</v>
      </c>
      <c r="K38" s="3" t="s">
        <v>63</v>
      </c>
      <c r="L38" s="3" t="s">
        <v>63</v>
      </c>
      <c r="M38" s="3" t="s">
        <v>63</v>
      </c>
      <c r="N38" s="3"/>
      <c r="O38" s="3"/>
    </row>
    <row r="39" spans="1:15" x14ac:dyDescent="0.25">
      <c r="A39" s="3" t="s">
        <v>92</v>
      </c>
      <c r="B39" s="3" t="s">
        <v>254</v>
      </c>
      <c r="C39" s="3" t="s">
        <v>63</v>
      </c>
      <c r="D39" s="3" t="s">
        <v>63</v>
      </c>
      <c r="E39" s="3" t="s">
        <v>63</v>
      </c>
      <c r="F39" s="3" t="s">
        <v>63</v>
      </c>
      <c r="G39" s="3" t="s">
        <v>63</v>
      </c>
      <c r="H39" s="3" t="s">
        <v>63</v>
      </c>
      <c r="I39" s="3" t="s">
        <v>63</v>
      </c>
      <c r="J39" s="3" t="s">
        <v>63</v>
      </c>
      <c r="K39" s="3" t="s">
        <v>63</v>
      </c>
      <c r="L39" s="3">
        <v>27.122330000000002</v>
      </c>
      <c r="M39" s="3" t="s">
        <v>63</v>
      </c>
      <c r="N39" s="3"/>
      <c r="O39" s="3"/>
    </row>
    <row r="40" spans="1:15" x14ac:dyDescent="0.25">
      <c r="A40" s="3" t="s">
        <v>92</v>
      </c>
      <c r="B40" s="3" t="s">
        <v>99</v>
      </c>
      <c r="C40" s="3">
        <v>93.194879999999998</v>
      </c>
      <c r="D40" s="3">
        <v>93.592150000000004</v>
      </c>
      <c r="E40" s="3">
        <v>91.27946</v>
      </c>
      <c r="F40" s="3">
        <v>89.467230000000001</v>
      </c>
      <c r="G40" s="3">
        <v>88.701089999999994</v>
      </c>
      <c r="H40" s="3">
        <v>87.951539999999994</v>
      </c>
      <c r="I40" s="3">
        <v>90.89631</v>
      </c>
      <c r="J40" s="3">
        <v>83.467730000000003</v>
      </c>
      <c r="K40" s="3">
        <v>79.602879999999999</v>
      </c>
      <c r="L40" s="3" t="s">
        <v>63</v>
      </c>
      <c r="M40" s="3" t="s">
        <v>63</v>
      </c>
      <c r="N40" s="3"/>
      <c r="O40" s="3"/>
    </row>
    <row r="41" spans="1:15" x14ac:dyDescent="0.25">
      <c r="A41" s="3" t="s">
        <v>92</v>
      </c>
      <c r="B41" s="3" t="s">
        <v>101</v>
      </c>
      <c r="C41" s="3">
        <v>90.959299999999999</v>
      </c>
      <c r="D41" s="3">
        <v>93.674449999999993</v>
      </c>
      <c r="E41" s="3">
        <v>99.151229999999998</v>
      </c>
      <c r="F41" s="3">
        <v>95.30095</v>
      </c>
      <c r="G41" s="3">
        <v>95.754059999999996</v>
      </c>
      <c r="H41" s="3">
        <v>95.064620000000005</v>
      </c>
      <c r="I41" s="3">
        <v>94.741590000000002</v>
      </c>
      <c r="J41" s="3">
        <v>98.211309999999997</v>
      </c>
      <c r="K41" s="3">
        <v>95.230069999999998</v>
      </c>
      <c r="L41" s="3" t="s">
        <v>63</v>
      </c>
      <c r="M41" s="3" t="s">
        <v>63</v>
      </c>
      <c r="N41" s="3"/>
      <c r="O41" s="3"/>
    </row>
    <row r="42" spans="1:15" x14ac:dyDescent="0.25">
      <c r="A42" s="3" t="s">
        <v>92</v>
      </c>
      <c r="B42" s="3" t="s">
        <v>102</v>
      </c>
      <c r="C42" s="3">
        <v>92.152959999999993</v>
      </c>
      <c r="D42" s="3">
        <v>92.074520000000007</v>
      </c>
      <c r="E42" s="3">
        <v>91.150819999999996</v>
      </c>
      <c r="F42" s="3">
        <v>94.525350000000003</v>
      </c>
      <c r="G42" s="3">
        <v>95.469089999999994</v>
      </c>
      <c r="H42" s="3">
        <v>93.718090000000004</v>
      </c>
      <c r="I42" s="3">
        <v>91.687160000000006</v>
      </c>
      <c r="J42" s="3">
        <v>89.114879999999999</v>
      </c>
      <c r="K42" s="3">
        <v>89.981369999999998</v>
      </c>
      <c r="L42" s="3" t="s">
        <v>63</v>
      </c>
      <c r="M42" s="3" t="s">
        <v>63</v>
      </c>
      <c r="N42" s="3"/>
      <c r="O42" s="3"/>
    </row>
    <row r="43" spans="1:15" x14ac:dyDescent="0.25">
      <c r="A43" s="3" t="s">
        <v>92</v>
      </c>
      <c r="B43" s="3" t="s">
        <v>103</v>
      </c>
      <c r="C43" s="3">
        <v>98.962339999999998</v>
      </c>
      <c r="D43" s="3">
        <v>99.801389999999998</v>
      </c>
      <c r="E43" s="3">
        <v>99.449600000000004</v>
      </c>
      <c r="F43" s="3">
        <v>99.321110000000004</v>
      </c>
      <c r="G43" s="3">
        <v>100</v>
      </c>
      <c r="H43" s="3">
        <v>97.796670000000006</v>
      </c>
      <c r="I43" s="3">
        <v>98.396590000000003</v>
      </c>
      <c r="J43" s="3">
        <v>94.894260000000003</v>
      </c>
      <c r="K43" s="3">
        <v>97.809179999999998</v>
      </c>
      <c r="L43" s="3" t="s">
        <v>63</v>
      </c>
      <c r="M43" s="3" t="s">
        <v>63</v>
      </c>
      <c r="N43" s="3"/>
      <c r="O43" s="3"/>
    </row>
    <row r="44" spans="1:15" x14ac:dyDescent="0.25">
      <c r="A44" s="3" t="s">
        <v>92</v>
      </c>
      <c r="B44" s="3" t="s">
        <v>104</v>
      </c>
      <c r="C44" s="3">
        <v>93.570970000000003</v>
      </c>
      <c r="D44" s="3">
        <v>91.371409999999997</v>
      </c>
      <c r="E44" s="3">
        <v>90.436319999999995</v>
      </c>
      <c r="F44" s="3">
        <v>91.690219999999997</v>
      </c>
      <c r="G44" s="3">
        <v>94.431550000000001</v>
      </c>
      <c r="H44" s="3">
        <v>93.323599999999999</v>
      </c>
      <c r="I44" s="3">
        <v>92.719210000000004</v>
      </c>
      <c r="J44" s="3">
        <v>93.277640000000005</v>
      </c>
      <c r="K44" s="3">
        <v>88.417289999999994</v>
      </c>
      <c r="L44" s="3" t="s">
        <v>63</v>
      </c>
      <c r="M44" s="3" t="s">
        <v>63</v>
      </c>
      <c r="N44" s="3"/>
      <c r="O44" s="3"/>
    </row>
    <row r="45" spans="1:15" x14ac:dyDescent="0.25">
      <c r="A45" s="3" t="s">
        <v>92</v>
      </c>
      <c r="B45" s="3" t="s">
        <v>105</v>
      </c>
      <c r="C45" s="3">
        <v>100</v>
      </c>
      <c r="D45" s="3">
        <v>98.815020000000004</v>
      </c>
      <c r="E45" s="3">
        <v>99.722359999999995</v>
      </c>
      <c r="F45" s="3">
        <v>99.640559999999994</v>
      </c>
      <c r="G45" s="3">
        <v>97.485489999999999</v>
      </c>
      <c r="H45" s="3">
        <v>97.567239999999998</v>
      </c>
      <c r="I45" s="3">
        <v>98.759399999999999</v>
      </c>
      <c r="J45" s="3">
        <v>98.663560000000004</v>
      </c>
      <c r="K45" s="3">
        <v>96.770060000000001</v>
      </c>
      <c r="L45" s="3" t="s">
        <v>63</v>
      </c>
      <c r="M45" s="3" t="s">
        <v>63</v>
      </c>
      <c r="N45" s="3"/>
      <c r="O45" s="3"/>
    </row>
    <row r="46" spans="1:15" x14ac:dyDescent="0.25">
      <c r="A46" s="3" t="s">
        <v>92</v>
      </c>
      <c r="B46" s="3" t="s">
        <v>106</v>
      </c>
      <c r="C46" s="3">
        <v>100</v>
      </c>
      <c r="D46" s="3">
        <v>100</v>
      </c>
      <c r="E46" s="3">
        <v>100</v>
      </c>
      <c r="F46" s="3">
        <v>100</v>
      </c>
      <c r="G46" s="3">
        <v>99.503519999999995</v>
      </c>
      <c r="H46" s="3">
        <v>100</v>
      </c>
      <c r="I46" s="3">
        <v>99.893820000000005</v>
      </c>
      <c r="J46" s="3">
        <v>99.743600000000001</v>
      </c>
      <c r="K46" s="3">
        <v>100</v>
      </c>
      <c r="L46" s="3" t="s">
        <v>63</v>
      </c>
      <c r="M46" s="3" t="s">
        <v>63</v>
      </c>
      <c r="N46" s="3"/>
      <c r="O46" s="3"/>
    </row>
    <row r="47" spans="1:15" x14ac:dyDescent="0.25">
      <c r="A47" s="3" t="s">
        <v>92</v>
      </c>
      <c r="B47" s="3" t="s">
        <v>107</v>
      </c>
      <c r="C47" s="3">
        <v>96.845820000000003</v>
      </c>
      <c r="D47" s="3">
        <v>96.162369999999996</v>
      </c>
      <c r="E47" s="3">
        <v>95.446669999999997</v>
      </c>
      <c r="F47" s="3">
        <v>98.661709999999999</v>
      </c>
      <c r="G47" s="3">
        <v>99.922210000000007</v>
      </c>
      <c r="H47" s="3">
        <v>98.246880000000004</v>
      </c>
      <c r="I47" s="3">
        <v>100</v>
      </c>
      <c r="J47" s="3">
        <v>98.939070000000001</v>
      </c>
      <c r="K47" s="3">
        <v>99.007850000000005</v>
      </c>
      <c r="L47" s="3" t="s">
        <v>63</v>
      </c>
      <c r="M47" s="3" t="s">
        <v>63</v>
      </c>
      <c r="N47" s="3"/>
      <c r="O47" s="3"/>
    </row>
    <row r="48" spans="1:15" x14ac:dyDescent="0.25">
      <c r="A48" s="3" t="s">
        <v>92</v>
      </c>
      <c r="B48" s="3" t="s">
        <v>285</v>
      </c>
      <c r="C48" s="3" t="s">
        <v>63</v>
      </c>
      <c r="D48" s="3" t="s">
        <v>63</v>
      </c>
      <c r="E48" s="3" t="s">
        <v>63</v>
      </c>
      <c r="F48" s="3" t="s">
        <v>63</v>
      </c>
      <c r="G48" s="3" t="s">
        <v>63</v>
      </c>
      <c r="H48" s="3" t="s">
        <v>63</v>
      </c>
      <c r="I48" s="3">
        <v>100</v>
      </c>
      <c r="J48" s="3" t="s">
        <v>63</v>
      </c>
      <c r="K48" s="3" t="s">
        <v>63</v>
      </c>
      <c r="L48" s="3">
        <v>100</v>
      </c>
      <c r="M48" s="3" t="s">
        <v>63</v>
      </c>
      <c r="N48" s="3"/>
      <c r="O48" s="3"/>
    </row>
    <row r="49" spans="1:15" x14ac:dyDescent="0.25">
      <c r="A49" s="3" t="s">
        <v>92</v>
      </c>
      <c r="B49" s="3" t="s">
        <v>255</v>
      </c>
      <c r="C49" s="3">
        <v>94.019069999999999</v>
      </c>
      <c r="D49" s="3">
        <v>96.768990000000002</v>
      </c>
      <c r="E49" s="3">
        <v>97.946190000000001</v>
      </c>
      <c r="F49" s="3">
        <v>94.981309999999993</v>
      </c>
      <c r="G49" s="3">
        <v>93.884010000000004</v>
      </c>
      <c r="H49" s="3">
        <v>98.297210000000007</v>
      </c>
      <c r="I49" s="3">
        <v>95.946179999999998</v>
      </c>
      <c r="J49" s="3">
        <v>93.664810000000003</v>
      </c>
      <c r="K49" s="3">
        <v>95.42953</v>
      </c>
      <c r="L49" s="3" t="s">
        <v>63</v>
      </c>
      <c r="M49" s="3" t="s">
        <v>63</v>
      </c>
      <c r="N49" s="3"/>
      <c r="O49" s="3"/>
    </row>
    <row r="50" spans="1:15" x14ac:dyDescent="0.25">
      <c r="A50" s="3" t="s">
        <v>92</v>
      </c>
      <c r="B50" s="3" t="s">
        <v>108</v>
      </c>
      <c r="C50" s="3">
        <v>0</v>
      </c>
      <c r="D50" s="3">
        <v>0</v>
      </c>
      <c r="E50" s="3">
        <v>0</v>
      </c>
      <c r="F50" s="3">
        <v>0</v>
      </c>
      <c r="G50" s="3">
        <v>0</v>
      </c>
      <c r="H50" s="3">
        <v>0</v>
      </c>
      <c r="I50" s="3">
        <v>0</v>
      </c>
      <c r="J50" s="3">
        <v>0</v>
      </c>
      <c r="K50" s="3">
        <v>0</v>
      </c>
      <c r="L50" s="3">
        <v>0</v>
      </c>
      <c r="M50" s="3">
        <v>0</v>
      </c>
      <c r="N50" s="3"/>
      <c r="O50" s="3"/>
    </row>
    <row r="51" spans="1:15" x14ac:dyDescent="0.25">
      <c r="A51" s="3" t="s">
        <v>92</v>
      </c>
      <c r="B51" s="3" t="s">
        <v>109</v>
      </c>
      <c r="C51" s="3">
        <v>93.962090000000003</v>
      </c>
      <c r="D51" s="3">
        <v>92.798490000000001</v>
      </c>
      <c r="E51" s="3">
        <v>94.510350000000003</v>
      </c>
      <c r="F51" s="3" t="s">
        <v>63</v>
      </c>
      <c r="G51" s="3" t="s">
        <v>63</v>
      </c>
      <c r="H51" s="3">
        <v>93.336299999999994</v>
      </c>
      <c r="I51" s="3">
        <v>90.660640000000001</v>
      </c>
      <c r="J51" s="3">
        <v>86.945980000000006</v>
      </c>
      <c r="K51" s="3">
        <v>86.025270000000006</v>
      </c>
      <c r="L51" s="3" t="s">
        <v>63</v>
      </c>
      <c r="M51" s="3" t="s">
        <v>63</v>
      </c>
      <c r="N51" s="3"/>
      <c r="O51" s="3"/>
    </row>
    <row r="52" spans="1:15" x14ac:dyDescent="0.25">
      <c r="A52" s="3" t="s">
        <v>92</v>
      </c>
      <c r="B52" s="3" t="s">
        <v>110</v>
      </c>
      <c r="C52" s="3" t="s">
        <v>63</v>
      </c>
      <c r="D52" s="3">
        <v>93.906980000000004</v>
      </c>
      <c r="E52" s="3">
        <v>96.257419999999996</v>
      </c>
      <c r="F52" s="3">
        <v>92.693860000000001</v>
      </c>
      <c r="G52" s="3">
        <v>97.661079999999998</v>
      </c>
      <c r="H52" s="3">
        <v>100</v>
      </c>
      <c r="I52" s="3">
        <v>100</v>
      </c>
      <c r="J52" s="3">
        <v>95.004379999999998</v>
      </c>
      <c r="K52" s="3">
        <v>97.04325</v>
      </c>
      <c r="L52" s="3" t="s">
        <v>63</v>
      </c>
      <c r="M52" s="3" t="s">
        <v>63</v>
      </c>
      <c r="N52" s="3"/>
      <c r="O52" s="3"/>
    </row>
    <row r="53" spans="1:15" x14ac:dyDescent="0.25">
      <c r="A53" s="3" t="s">
        <v>92</v>
      </c>
      <c r="B53" s="3" t="s">
        <v>111</v>
      </c>
      <c r="C53" s="3" t="s">
        <v>63</v>
      </c>
      <c r="D53" s="3">
        <v>99.660529999999994</v>
      </c>
      <c r="E53" s="3">
        <v>98.914029999999997</v>
      </c>
      <c r="F53" s="3">
        <v>99.020769999999999</v>
      </c>
      <c r="G53" s="3">
        <v>97.930459999999997</v>
      </c>
      <c r="H53" s="3">
        <v>96.506489999999999</v>
      </c>
      <c r="I53" s="3">
        <v>98.366209999999995</v>
      </c>
      <c r="J53" s="3">
        <v>100</v>
      </c>
      <c r="K53" s="3">
        <v>100</v>
      </c>
      <c r="L53" s="3" t="s">
        <v>63</v>
      </c>
      <c r="M53" s="3" t="s">
        <v>63</v>
      </c>
      <c r="N53" s="3"/>
      <c r="O53" s="3"/>
    </row>
    <row r="54" spans="1:15" x14ac:dyDescent="0.25">
      <c r="A54" s="3" t="s">
        <v>92</v>
      </c>
      <c r="B54" s="3" t="s">
        <v>112</v>
      </c>
      <c r="C54" s="3">
        <v>99.221940000000004</v>
      </c>
      <c r="D54" s="3">
        <v>98.019180000000006</v>
      </c>
      <c r="E54" s="3">
        <v>97.849990000000005</v>
      </c>
      <c r="F54" s="3">
        <v>97.496790000000004</v>
      </c>
      <c r="G54" s="3">
        <v>97.802729999999997</v>
      </c>
      <c r="H54" s="3">
        <v>96.324020000000004</v>
      </c>
      <c r="I54" s="3">
        <v>95.092740000000006</v>
      </c>
      <c r="J54" s="3">
        <v>93.301109999999994</v>
      </c>
      <c r="K54" s="3">
        <v>92.839219999999997</v>
      </c>
      <c r="L54" s="3" t="s">
        <v>63</v>
      </c>
      <c r="M54" s="3" t="s">
        <v>63</v>
      </c>
      <c r="N54" s="3"/>
      <c r="O54" s="3"/>
    </row>
    <row r="55" spans="1:15" x14ac:dyDescent="0.25">
      <c r="A55" s="3" t="s">
        <v>92</v>
      </c>
      <c r="B55" s="3" t="s">
        <v>113</v>
      </c>
      <c r="C55" s="3">
        <v>96.221950000000007</v>
      </c>
      <c r="D55" s="3">
        <v>96.83963</v>
      </c>
      <c r="E55" s="3">
        <v>98.056880000000007</v>
      </c>
      <c r="F55" s="3">
        <v>97.507329999999996</v>
      </c>
      <c r="G55" s="3">
        <v>97.555719999999994</v>
      </c>
      <c r="H55" s="3">
        <v>96.837119999999999</v>
      </c>
      <c r="I55" s="3">
        <v>97.730649999999997</v>
      </c>
      <c r="J55" s="3">
        <v>98.733050000000006</v>
      </c>
      <c r="K55" s="3">
        <v>97.65513</v>
      </c>
      <c r="L55" s="3" t="s">
        <v>63</v>
      </c>
      <c r="M55" s="3" t="s">
        <v>63</v>
      </c>
      <c r="N55" s="3"/>
      <c r="O55" s="3"/>
    </row>
    <row r="56" spans="1:15" x14ac:dyDescent="0.25">
      <c r="A56" s="3" t="s">
        <v>92</v>
      </c>
      <c r="B56" s="3" t="s">
        <v>256</v>
      </c>
      <c r="C56" s="3">
        <v>95.731710000000007</v>
      </c>
      <c r="D56" s="3">
        <v>99.465239999999994</v>
      </c>
      <c r="E56" s="3">
        <v>98.979590000000002</v>
      </c>
      <c r="F56" s="3" t="s">
        <v>63</v>
      </c>
      <c r="G56" s="3">
        <v>100</v>
      </c>
      <c r="H56" s="3">
        <v>95.869569999999996</v>
      </c>
      <c r="I56" s="3">
        <v>99.948930000000004</v>
      </c>
      <c r="J56" s="3" t="s">
        <v>63</v>
      </c>
      <c r="K56" s="3" t="s">
        <v>63</v>
      </c>
      <c r="L56" s="3" t="s">
        <v>63</v>
      </c>
      <c r="M56" s="3" t="s">
        <v>63</v>
      </c>
      <c r="N56" s="3"/>
      <c r="O56" s="3"/>
    </row>
    <row r="57" spans="1:15" x14ac:dyDescent="0.25">
      <c r="A57" s="3" t="s">
        <v>92</v>
      </c>
      <c r="B57" s="3" t="s">
        <v>114</v>
      </c>
      <c r="C57" s="3">
        <v>100</v>
      </c>
      <c r="D57" s="3">
        <v>98.923000000000002</v>
      </c>
      <c r="E57" s="3">
        <v>99.443560000000005</v>
      </c>
      <c r="F57" s="3">
        <v>96.246589999999998</v>
      </c>
      <c r="G57" s="3">
        <v>97.062399999999997</v>
      </c>
      <c r="H57" s="3">
        <v>98.216729999999998</v>
      </c>
      <c r="I57" s="3">
        <v>99.561070000000001</v>
      </c>
      <c r="J57" s="3">
        <v>100</v>
      </c>
      <c r="K57" s="3">
        <v>96.985709999999997</v>
      </c>
      <c r="L57" s="3" t="s">
        <v>63</v>
      </c>
      <c r="M57" s="3" t="s">
        <v>63</v>
      </c>
      <c r="N57" s="3"/>
      <c r="O57" s="3"/>
    </row>
    <row r="58" spans="1:15" x14ac:dyDescent="0.25">
      <c r="A58" s="3" t="s">
        <v>92</v>
      </c>
      <c r="B58" s="3" t="s">
        <v>115</v>
      </c>
      <c r="C58" s="3">
        <v>94.539609999999996</v>
      </c>
      <c r="D58" s="3">
        <v>94.60127</v>
      </c>
      <c r="E58" s="3">
        <v>99.964849999999998</v>
      </c>
      <c r="F58" s="3">
        <v>100</v>
      </c>
      <c r="G58" s="3">
        <v>100</v>
      </c>
      <c r="H58" s="3">
        <v>97.923969999999997</v>
      </c>
      <c r="I58" s="3">
        <v>98.880099999999999</v>
      </c>
      <c r="J58" s="3">
        <v>96.293229999999994</v>
      </c>
      <c r="K58" s="3">
        <v>99.218999999999994</v>
      </c>
      <c r="L58" s="3" t="s">
        <v>63</v>
      </c>
      <c r="M58" s="3" t="s">
        <v>63</v>
      </c>
      <c r="N58" s="3"/>
      <c r="O58" s="3"/>
    </row>
    <row r="59" spans="1:15" x14ac:dyDescent="0.25">
      <c r="A59" s="3" t="s">
        <v>92</v>
      </c>
      <c r="B59" s="3" t="s">
        <v>116</v>
      </c>
      <c r="C59" s="3" t="s">
        <v>63</v>
      </c>
      <c r="D59" s="3">
        <v>98.726709999999997</v>
      </c>
      <c r="E59" s="3">
        <v>97.287059999999997</v>
      </c>
      <c r="F59" s="3">
        <v>99.662679999999995</v>
      </c>
      <c r="G59" s="3">
        <v>97.761970000000005</v>
      </c>
      <c r="H59" s="3">
        <v>100</v>
      </c>
      <c r="I59" s="3">
        <v>100</v>
      </c>
      <c r="J59" s="3">
        <v>100</v>
      </c>
      <c r="K59" s="3">
        <v>97.323449999999994</v>
      </c>
      <c r="L59" s="3" t="s">
        <v>63</v>
      </c>
      <c r="M59" s="3" t="s">
        <v>63</v>
      </c>
      <c r="N59" s="3"/>
      <c r="O59" s="3"/>
    </row>
    <row r="60" spans="1:15" x14ac:dyDescent="0.25">
      <c r="A60" s="3" t="s">
        <v>92</v>
      </c>
      <c r="B60" s="3" t="s">
        <v>257</v>
      </c>
      <c r="C60" s="3" t="s">
        <v>63</v>
      </c>
      <c r="D60" s="3" t="s">
        <v>63</v>
      </c>
      <c r="E60" s="3">
        <v>50.387599999999999</v>
      </c>
      <c r="F60" s="3" t="s">
        <v>63</v>
      </c>
      <c r="G60" s="3" t="s">
        <v>63</v>
      </c>
      <c r="H60" s="3">
        <v>63.530349999999999</v>
      </c>
      <c r="I60" s="3">
        <v>61.55283</v>
      </c>
      <c r="J60" s="3">
        <v>68.890090000000001</v>
      </c>
      <c r="K60" s="3">
        <v>73.144580000000005</v>
      </c>
      <c r="L60" s="3">
        <v>75.896860000000004</v>
      </c>
      <c r="M60" s="3" t="s">
        <v>63</v>
      </c>
      <c r="N60" s="3"/>
      <c r="O60" s="3"/>
    </row>
    <row r="61" spans="1:15" x14ac:dyDescent="0.25">
      <c r="A61" s="3" t="s">
        <v>92</v>
      </c>
      <c r="B61" s="3" t="s">
        <v>118</v>
      </c>
      <c r="C61" s="3" t="s">
        <v>63</v>
      </c>
      <c r="D61" s="3">
        <v>94.083410000000001</v>
      </c>
      <c r="E61" s="3">
        <v>94.334890000000001</v>
      </c>
      <c r="F61" s="3" t="s">
        <v>63</v>
      </c>
      <c r="G61" s="3" t="s">
        <v>63</v>
      </c>
      <c r="H61" s="3">
        <v>100</v>
      </c>
      <c r="I61" s="3">
        <v>100</v>
      </c>
      <c r="J61" s="3">
        <v>100</v>
      </c>
      <c r="K61" s="3">
        <v>99.669659999999993</v>
      </c>
      <c r="L61" s="3" t="s">
        <v>63</v>
      </c>
      <c r="M61" s="3" t="s">
        <v>63</v>
      </c>
      <c r="N61" s="3"/>
      <c r="O61" s="3"/>
    </row>
    <row r="62" spans="1:15" x14ac:dyDescent="0.25">
      <c r="A62" s="3" t="s">
        <v>92</v>
      </c>
      <c r="B62" s="3" t="s">
        <v>258</v>
      </c>
      <c r="C62" s="3">
        <v>33.594209999999997</v>
      </c>
      <c r="D62" s="3" t="s">
        <v>63</v>
      </c>
      <c r="E62" s="3">
        <v>37.753579999999999</v>
      </c>
      <c r="F62" s="3">
        <v>38.787439999999997</v>
      </c>
      <c r="G62" s="3">
        <v>41.226779999999998</v>
      </c>
      <c r="H62" s="3">
        <v>44.866529999999997</v>
      </c>
      <c r="I62" s="3" t="s">
        <v>63</v>
      </c>
      <c r="J62" s="3">
        <v>46.440489999999997</v>
      </c>
      <c r="K62" s="3">
        <v>48.858029999999999</v>
      </c>
      <c r="L62" s="3" t="s">
        <v>63</v>
      </c>
      <c r="M62" s="3" t="s">
        <v>63</v>
      </c>
      <c r="N62" s="3"/>
      <c r="O62" s="3"/>
    </row>
    <row r="63" spans="1:15" x14ac:dyDescent="0.25">
      <c r="A63" s="3" t="s">
        <v>92</v>
      </c>
      <c r="B63" s="3" t="s">
        <v>119</v>
      </c>
      <c r="C63" s="3">
        <v>98.6023</v>
      </c>
      <c r="D63" s="3">
        <v>98.720529999999997</v>
      </c>
      <c r="E63" s="3">
        <v>99.430310000000006</v>
      </c>
      <c r="F63" s="3">
        <v>98.616789999999995</v>
      </c>
      <c r="G63" s="3">
        <v>99.331760000000003</v>
      </c>
      <c r="H63" s="3">
        <v>99.900239999999997</v>
      </c>
      <c r="I63" s="3">
        <v>97.851389999999995</v>
      </c>
      <c r="J63" s="3">
        <v>96.472020000000001</v>
      </c>
      <c r="K63" s="3">
        <v>97.159980000000004</v>
      </c>
      <c r="L63" s="3" t="s">
        <v>63</v>
      </c>
      <c r="M63" s="3" t="s">
        <v>63</v>
      </c>
      <c r="N63" s="3"/>
      <c r="O63" s="3"/>
    </row>
    <row r="64" spans="1:15" x14ac:dyDescent="0.25">
      <c r="A64" s="3" t="s">
        <v>92</v>
      </c>
      <c r="B64" s="3" t="s">
        <v>120</v>
      </c>
      <c r="C64" s="3">
        <v>93.799989999999994</v>
      </c>
      <c r="D64" s="3">
        <v>95.751469999999998</v>
      </c>
      <c r="E64" s="3">
        <v>98.103620000000006</v>
      </c>
      <c r="F64" s="3">
        <v>87.755870000000002</v>
      </c>
      <c r="G64" s="3">
        <v>99.116119999999995</v>
      </c>
      <c r="H64" s="3" t="s">
        <v>63</v>
      </c>
      <c r="I64" s="3" t="s">
        <v>63</v>
      </c>
      <c r="J64" s="3">
        <v>98.911000000000001</v>
      </c>
      <c r="K64" s="3">
        <v>95.21902</v>
      </c>
      <c r="L64" s="3" t="s">
        <v>63</v>
      </c>
      <c r="M64" s="3" t="s">
        <v>63</v>
      </c>
      <c r="N64" s="3"/>
      <c r="O64" s="3"/>
    </row>
    <row r="65" spans="1:15" x14ac:dyDescent="0.25">
      <c r="A65" s="3" t="s">
        <v>92</v>
      </c>
      <c r="B65" s="3" t="s">
        <v>121</v>
      </c>
      <c r="C65" s="3">
        <v>94.816869999999994</v>
      </c>
      <c r="D65" s="3">
        <v>97.55968</v>
      </c>
      <c r="E65" s="3">
        <v>96.722669999999994</v>
      </c>
      <c r="F65" s="3">
        <v>93.992720000000006</v>
      </c>
      <c r="G65" s="3">
        <v>96.140039999999999</v>
      </c>
      <c r="H65" s="3">
        <v>95.843549999999993</v>
      </c>
      <c r="I65" s="3">
        <v>99.665030000000002</v>
      </c>
      <c r="J65" s="3">
        <v>98.602590000000006</v>
      </c>
      <c r="K65" s="3">
        <v>93.809700000000007</v>
      </c>
      <c r="L65" s="3" t="s">
        <v>63</v>
      </c>
      <c r="M65" s="3" t="s">
        <v>63</v>
      </c>
      <c r="N65" s="3"/>
      <c r="O65" s="3"/>
    </row>
    <row r="66" spans="1:15" x14ac:dyDescent="0.25">
      <c r="A66" s="3" t="s">
        <v>92</v>
      </c>
      <c r="B66" s="3" t="s">
        <v>122</v>
      </c>
      <c r="C66" s="3">
        <v>93.075569999999999</v>
      </c>
      <c r="D66" s="3">
        <v>94.191050000000004</v>
      </c>
      <c r="E66" s="3">
        <v>92.428489999999996</v>
      </c>
      <c r="F66" s="3">
        <v>92.927369999999996</v>
      </c>
      <c r="G66" s="3">
        <v>96.760440000000003</v>
      </c>
      <c r="H66" s="3">
        <v>95.730410000000006</v>
      </c>
      <c r="I66" s="3">
        <v>96.684560000000005</v>
      </c>
      <c r="J66" s="3">
        <v>95.983789999999999</v>
      </c>
      <c r="K66" s="3">
        <v>94.266199999999998</v>
      </c>
      <c r="L66" s="3">
        <v>95.27355</v>
      </c>
      <c r="M66" s="3" t="s">
        <v>63</v>
      </c>
      <c r="N66" s="3"/>
      <c r="O66" s="3"/>
    </row>
    <row r="67" spans="1:15" x14ac:dyDescent="0.25">
      <c r="A67" s="3" t="s">
        <v>92</v>
      </c>
      <c r="B67" s="3" t="s">
        <v>123</v>
      </c>
      <c r="C67" s="3">
        <v>99.81335</v>
      </c>
      <c r="D67" s="3">
        <v>99.673450000000003</v>
      </c>
      <c r="E67" s="3">
        <v>99.638050000000007</v>
      </c>
      <c r="F67" s="3" t="s">
        <v>63</v>
      </c>
      <c r="G67" s="3" t="s">
        <v>63</v>
      </c>
      <c r="H67" s="3">
        <v>85.335769999999997</v>
      </c>
      <c r="I67" s="3">
        <v>83.456770000000006</v>
      </c>
      <c r="J67" s="3">
        <v>78.05</v>
      </c>
      <c r="K67" s="3">
        <v>82.189490000000006</v>
      </c>
      <c r="L67" s="3" t="s">
        <v>63</v>
      </c>
      <c r="M67" s="3" t="s">
        <v>63</v>
      </c>
      <c r="N67" s="3"/>
      <c r="O67" s="3"/>
    </row>
    <row r="68" spans="1:15" x14ac:dyDescent="0.25">
      <c r="A68" s="3" t="s">
        <v>92</v>
      </c>
      <c r="B68" s="3" t="s">
        <v>124</v>
      </c>
      <c r="C68" s="3" t="s">
        <v>63</v>
      </c>
      <c r="D68" s="3">
        <v>88.856960000000001</v>
      </c>
      <c r="E68" s="3">
        <v>82.677930000000003</v>
      </c>
      <c r="F68" s="3">
        <v>83.610799999999998</v>
      </c>
      <c r="G68" s="3">
        <v>87.647199999999998</v>
      </c>
      <c r="H68" s="3">
        <v>93.093869999999995</v>
      </c>
      <c r="I68" s="3">
        <v>93.646839999999997</v>
      </c>
      <c r="J68" s="3">
        <v>92.123999999999995</v>
      </c>
      <c r="K68" s="3">
        <v>89.636259999999993</v>
      </c>
      <c r="L68" s="3" t="s">
        <v>63</v>
      </c>
      <c r="M68" s="3" t="s">
        <v>63</v>
      </c>
      <c r="N68" s="3"/>
      <c r="O68" s="3"/>
    </row>
    <row r="69" spans="1:15" x14ac:dyDescent="0.25">
      <c r="A69" s="3" t="s">
        <v>92</v>
      </c>
      <c r="B69" s="3" t="s">
        <v>125</v>
      </c>
      <c r="C69" s="3">
        <v>99.039739999999995</v>
      </c>
      <c r="D69" s="3">
        <v>97.09581</v>
      </c>
      <c r="E69" s="3">
        <v>93.293520000000001</v>
      </c>
      <c r="F69" s="3" t="s">
        <v>63</v>
      </c>
      <c r="G69" s="3" t="s">
        <v>63</v>
      </c>
      <c r="H69" s="3" t="s">
        <v>63</v>
      </c>
      <c r="I69" s="3" t="s">
        <v>63</v>
      </c>
      <c r="J69" s="3" t="s">
        <v>63</v>
      </c>
      <c r="K69" s="3">
        <v>100</v>
      </c>
      <c r="L69" s="3">
        <v>86.093469999999996</v>
      </c>
      <c r="M69" s="3" t="s">
        <v>63</v>
      </c>
      <c r="N69" s="3"/>
      <c r="O69" s="3"/>
    </row>
    <row r="70" spans="1:15" x14ac:dyDescent="0.25">
      <c r="A70" s="3" t="s">
        <v>92</v>
      </c>
      <c r="B70" s="3" t="s">
        <v>126</v>
      </c>
      <c r="C70" s="3" t="s">
        <v>63</v>
      </c>
      <c r="D70" s="3" t="s">
        <v>63</v>
      </c>
      <c r="E70" s="3" t="s">
        <v>63</v>
      </c>
      <c r="F70" s="3">
        <v>99.306700000000006</v>
      </c>
      <c r="G70" s="3">
        <v>99.248140000000006</v>
      </c>
      <c r="H70" s="3">
        <v>96.053820000000002</v>
      </c>
      <c r="I70" s="3">
        <v>93.740930000000006</v>
      </c>
      <c r="J70" s="3">
        <v>97.110810000000001</v>
      </c>
      <c r="K70" s="3">
        <v>93.503159999999994</v>
      </c>
      <c r="L70" s="3">
        <v>90.36645</v>
      </c>
      <c r="M70" s="3" t="s">
        <v>63</v>
      </c>
      <c r="N70" s="3"/>
      <c r="O70" s="3"/>
    </row>
    <row r="71" spans="1:15" x14ac:dyDescent="0.25">
      <c r="A71" s="3" t="s">
        <v>92</v>
      </c>
      <c r="B71" s="3" t="s">
        <v>127</v>
      </c>
      <c r="C71" s="3">
        <v>84.184939999999997</v>
      </c>
      <c r="D71" s="3">
        <v>84.388369999999995</v>
      </c>
      <c r="E71" s="3">
        <v>82.0779</v>
      </c>
      <c r="F71" s="3">
        <v>80.899090000000001</v>
      </c>
      <c r="G71" s="3">
        <v>82.427019999999999</v>
      </c>
      <c r="H71" s="3">
        <v>83.633390000000006</v>
      </c>
      <c r="I71" s="3">
        <v>82.914379999999994</v>
      </c>
      <c r="J71" s="3">
        <v>82.692920000000001</v>
      </c>
      <c r="K71" s="3">
        <v>83.058670000000006</v>
      </c>
      <c r="L71" s="3" t="s">
        <v>63</v>
      </c>
      <c r="M71" s="3" t="s">
        <v>63</v>
      </c>
      <c r="N71" s="3"/>
      <c r="O71" s="3"/>
    </row>
    <row r="72" spans="1:15" x14ac:dyDescent="0.25">
      <c r="A72" s="3" t="s">
        <v>92</v>
      </c>
      <c r="B72" s="3" t="s">
        <v>128</v>
      </c>
      <c r="C72" s="3" t="s">
        <v>63</v>
      </c>
      <c r="D72" s="3" t="s">
        <v>63</v>
      </c>
      <c r="E72" s="3" t="s">
        <v>63</v>
      </c>
      <c r="F72" s="3">
        <v>92.993170000000006</v>
      </c>
      <c r="G72" s="3">
        <v>96.502179999999996</v>
      </c>
      <c r="H72" s="3">
        <v>93.603369999999998</v>
      </c>
      <c r="I72" s="3">
        <v>94.900080000000003</v>
      </c>
      <c r="J72" s="3">
        <v>94.359880000000004</v>
      </c>
      <c r="K72" s="3">
        <v>93.608879999999999</v>
      </c>
      <c r="L72" s="3" t="s">
        <v>63</v>
      </c>
      <c r="M72" s="3" t="s">
        <v>63</v>
      </c>
      <c r="N72" s="3"/>
      <c r="O72" s="3"/>
    </row>
    <row r="73" spans="1:15" x14ac:dyDescent="0.25">
      <c r="A73" s="3" t="s">
        <v>92</v>
      </c>
      <c r="B73" s="3" t="s">
        <v>129</v>
      </c>
      <c r="C73" s="3" t="s">
        <v>63</v>
      </c>
      <c r="D73" s="3" t="s">
        <v>63</v>
      </c>
      <c r="E73" s="3" t="s">
        <v>63</v>
      </c>
      <c r="F73" s="3">
        <v>100</v>
      </c>
      <c r="G73" s="3">
        <v>100</v>
      </c>
      <c r="H73" s="3">
        <v>94.151510000000002</v>
      </c>
      <c r="I73" s="3">
        <v>93.117260000000002</v>
      </c>
      <c r="J73" s="3">
        <v>93.420079999999999</v>
      </c>
      <c r="K73" s="3">
        <v>95.042720000000003</v>
      </c>
      <c r="L73" s="3" t="s">
        <v>63</v>
      </c>
      <c r="M73" s="3" t="s">
        <v>63</v>
      </c>
      <c r="N73" s="3"/>
      <c r="O73" s="3"/>
    </row>
    <row r="74" spans="1:15" x14ac:dyDescent="0.25">
      <c r="A74" s="3" t="s">
        <v>92</v>
      </c>
      <c r="B74" s="3" t="s">
        <v>130</v>
      </c>
      <c r="C74" s="3">
        <v>100</v>
      </c>
      <c r="D74" s="3">
        <v>98.238439999999997</v>
      </c>
      <c r="E74" s="3">
        <v>97.889089999999996</v>
      </c>
      <c r="F74" s="3">
        <v>98.386349999999993</v>
      </c>
      <c r="G74" s="3">
        <v>97.910690000000002</v>
      </c>
      <c r="H74" s="3">
        <v>97.968270000000004</v>
      </c>
      <c r="I74" s="3">
        <v>98.722279999999998</v>
      </c>
      <c r="J74" s="3">
        <v>100</v>
      </c>
      <c r="K74" s="3">
        <v>99.756450000000001</v>
      </c>
      <c r="L74" s="3" t="s">
        <v>63</v>
      </c>
      <c r="M74" s="3" t="s">
        <v>63</v>
      </c>
      <c r="N74" s="3"/>
      <c r="O74" s="3"/>
    </row>
    <row r="75" spans="1:15" x14ac:dyDescent="0.25">
      <c r="A75" s="3" t="s">
        <v>92</v>
      </c>
      <c r="B75" s="3" t="s">
        <v>131</v>
      </c>
      <c r="C75" s="3">
        <v>99.806910000000002</v>
      </c>
      <c r="D75" s="3">
        <v>100</v>
      </c>
      <c r="E75" s="3">
        <v>100</v>
      </c>
      <c r="F75" s="3">
        <v>100</v>
      </c>
      <c r="G75" s="3">
        <v>100</v>
      </c>
      <c r="H75" s="3">
        <v>98.961340000000007</v>
      </c>
      <c r="I75" s="3">
        <v>99.478610000000003</v>
      </c>
      <c r="J75" s="3">
        <v>100</v>
      </c>
      <c r="K75" s="3">
        <v>99.708489999999998</v>
      </c>
      <c r="L75" s="3" t="s">
        <v>63</v>
      </c>
      <c r="M75" s="3" t="s">
        <v>63</v>
      </c>
      <c r="N75" s="3"/>
      <c r="O75" s="3"/>
    </row>
    <row r="76" spans="1:15" ht="30" x14ac:dyDescent="0.25">
      <c r="A76" s="3" t="s">
        <v>92</v>
      </c>
      <c r="B76" s="3" t="s">
        <v>133</v>
      </c>
      <c r="C76" s="3">
        <v>99.269620000000003</v>
      </c>
      <c r="D76" s="3">
        <v>99.215770000000006</v>
      </c>
      <c r="E76" s="3">
        <v>100</v>
      </c>
      <c r="F76" s="3">
        <v>95.756069999999994</v>
      </c>
      <c r="G76" s="3">
        <v>96.884010000000004</v>
      </c>
      <c r="H76" s="3">
        <v>96.101740000000007</v>
      </c>
      <c r="I76" s="3">
        <v>99.713729999999998</v>
      </c>
      <c r="J76" s="3">
        <v>99.861549999999994</v>
      </c>
      <c r="K76" s="3">
        <v>99.998949999999994</v>
      </c>
      <c r="L76" s="3" t="s">
        <v>63</v>
      </c>
      <c r="M76" s="3" t="s">
        <v>63</v>
      </c>
      <c r="N76" s="3"/>
      <c r="O76" s="3"/>
    </row>
    <row r="77" spans="1:15" x14ac:dyDescent="0.25">
      <c r="A77" s="3" t="s">
        <v>92</v>
      </c>
      <c r="B77" s="3" t="s">
        <v>235</v>
      </c>
      <c r="C77" s="3">
        <v>92.976849999999999</v>
      </c>
      <c r="D77" s="3">
        <v>92.919910000000002</v>
      </c>
      <c r="E77" s="3">
        <v>92.503789999999995</v>
      </c>
      <c r="F77" s="3">
        <v>90.531679999999994</v>
      </c>
      <c r="G77" s="3">
        <v>89.798730000000006</v>
      </c>
      <c r="H77" s="3">
        <v>90.220659999999995</v>
      </c>
      <c r="I77" s="3">
        <v>92.175989999999999</v>
      </c>
      <c r="J77" s="3" t="s">
        <v>63</v>
      </c>
      <c r="K77" s="3">
        <v>91.761690000000002</v>
      </c>
      <c r="L77" s="3" t="s">
        <v>63</v>
      </c>
      <c r="M77" s="3" t="s">
        <v>63</v>
      </c>
      <c r="N77" s="3"/>
      <c r="O77" s="3"/>
    </row>
    <row r="78" spans="1:15" x14ac:dyDescent="0.25">
      <c r="A78" s="3" t="s">
        <v>134</v>
      </c>
      <c r="B78" s="3" t="s">
        <v>286</v>
      </c>
      <c r="C78" s="3">
        <v>78.335999999999999</v>
      </c>
      <c r="D78" s="3">
        <v>92.105770000000007</v>
      </c>
      <c r="E78" s="3" t="s">
        <v>63</v>
      </c>
      <c r="F78" s="3" t="s">
        <v>63</v>
      </c>
      <c r="G78" s="3" t="s">
        <v>63</v>
      </c>
      <c r="H78" s="3" t="s">
        <v>63</v>
      </c>
      <c r="I78" s="3" t="s">
        <v>63</v>
      </c>
      <c r="J78" s="3" t="s">
        <v>63</v>
      </c>
      <c r="K78" s="3" t="s">
        <v>63</v>
      </c>
      <c r="L78" s="3">
        <v>100</v>
      </c>
      <c r="M78" s="3" t="s">
        <v>63</v>
      </c>
      <c r="N78" s="3"/>
      <c r="O78" s="3"/>
    </row>
    <row r="79" spans="1:15" x14ac:dyDescent="0.25">
      <c r="A79" s="3" t="s">
        <v>134</v>
      </c>
      <c r="B79" s="3" t="s">
        <v>287</v>
      </c>
      <c r="C79" s="3" t="s">
        <v>63</v>
      </c>
      <c r="D79" s="3" t="s">
        <v>63</v>
      </c>
      <c r="E79" s="3" t="s">
        <v>63</v>
      </c>
      <c r="F79" s="3" t="s">
        <v>63</v>
      </c>
      <c r="G79" s="3">
        <v>87.880619999999993</v>
      </c>
      <c r="H79" s="3">
        <v>100</v>
      </c>
      <c r="I79" s="3" t="s">
        <v>63</v>
      </c>
      <c r="J79" s="3">
        <v>100</v>
      </c>
      <c r="K79" s="3">
        <v>95.780590000000004</v>
      </c>
      <c r="L79" s="3" t="s">
        <v>63</v>
      </c>
      <c r="M79" s="3" t="s">
        <v>63</v>
      </c>
      <c r="N79" s="3"/>
      <c r="O79" s="3"/>
    </row>
    <row r="80" spans="1:15" x14ac:dyDescent="0.25">
      <c r="A80" s="3" t="s">
        <v>134</v>
      </c>
      <c r="B80" s="3" t="s">
        <v>135</v>
      </c>
      <c r="C80" s="3">
        <v>99.980829999999997</v>
      </c>
      <c r="D80" s="3">
        <v>97.852099999999993</v>
      </c>
      <c r="E80" s="3">
        <v>97.47287</v>
      </c>
      <c r="F80" s="3">
        <v>98.281090000000006</v>
      </c>
      <c r="G80" s="3">
        <v>100</v>
      </c>
      <c r="H80" s="3">
        <v>100</v>
      </c>
      <c r="I80" s="3">
        <v>100</v>
      </c>
      <c r="J80" s="3">
        <v>98.148929999999993</v>
      </c>
      <c r="K80" s="3" t="s">
        <v>63</v>
      </c>
      <c r="L80" s="3" t="s">
        <v>63</v>
      </c>
      <c r="M80" s="3" t="s">
        <v>63</v>
      </c>
      <c r="N80" s="3"/>
      <c r="O80" s="3"/>
    </row>
    <row r="81" spans="1:15" x14ac:dyDescent="0.25">
      <c r="A81" s="3" t="s">
        <v>134</v>
      </c>
      <c r="B81" s="3" t="s">
        <v>136</v>
      </c>
      <c r="C81" s="3">
        <v>93.276619999999994</v>
      </c>
      <c r="D81" s="3" t="s">
        <v>63</v>
      </c>
      <c r="E81" s="3" t="s">
        <v>63</v>
      </c>
      <c r="F81" s="3">
        <v>97.609819999999999</v>
      </c>
      <c r="G81" s="3">
        <v>100</v>
      </c>
      <c r="H81" s="3" t="s">
        <v>63</v>
      </c>
      <c r="I81" s="3" t="s">
        <v>63</v>
      </c>
      <c r="J81" s="3" t="s">
        <v>63</v>
      </c>
      <c r="K81" s="3" t="s">
        <v>63</v>
      </c>
      <c r="L81" s="3" t="s">
        <v>63</v>
      </c>
      <c r="M81" s="3" t="s">
        <v>63</v>
      </c>
      <c r="N81" s="3"/>
      <c r="O81" s="3"/>
    </row>
    <row r="82" spans="1:15" x14ac:dyDescent="0.25">
      <c r="A82" s="3" t="s">
        <v>134</v>
      </c>
      <c r="B82" s="3" t="s">
        <v>288</v>
      </c>
      <c r="C82" s="3" t="s">
        <v>63</v>
      </c>
      <c r="D82" s="3">
        <v>39.766269999999999</v>
      </c>
      <c r="E82" s="3">
        <v>40.958120000000001</v>
      </c>
      <c r="F82" s="3">
        <v>34.48386</v>
      </c>
      <c r="G82" s="3">
        <v>39.702069999999999</v>
      </c>
      <c r="H82" s="3">
        <v>34.338749999999997</v>
      </c>
      <c r="I82" s="3">
        <v>38.511879999999998</v>
      </c>
      <c r="J82" s="3">
        <v>47.479140000000001</v>
      </c>
      <c r="K82" s="3">
        <v>39.607390000000002</v>
      </c>
      <c r="L82" s="3" t="s">
        <v>63</v>
      </c>
      <c r="M82" s="3" t="s">
        <v>63</v>
      </c>
      <c r="N82" s="3"/>
      <c r="O82" s="3"/>
    </row>
    <row r="83" spans="1:15" x14ac:dyDescent="0.25">
      <c r="A83" s="3" t="s">
        <v>134</v>
      </c>
      <c r="B83" s="3" t="s">
        <v>137</v>
      </c>
      <c r="C83" s="3">
        <v>92.868899999999996</v>
      </c>
      <c r="D83" s="3">
        <v>89.177250000000001</v>
      </c>
      <c r="E83" s="3" t="s">
        <v>63</v>
      </c>
      <c r="F83" s="3" t="s">
        <v>63</v>
      </c>
      <c r="G83" s="3" t="s">
        <v>63</v>
      </c>
      <c r="H83" s="3" t="s">
        <v>63</v>
      </c>
      <c r="I83" s="3" t="s">
        <v>63</v>
      </c>
      <c r="J83" s="3" t="s">
        <v>63</v>
      </c>
      <c r="K83" s="3" t="s">
        <v>63</v>
      </c>
      <c r="L83" s="3" t="s">
        <v>63</v>
      </c>
      <c r="M83" s="3" t="s">
        <v>63</v>
      </c>
      <c r="N83" s="3"/>
      <c r="O83" s="3"/>
    </row>
    <row r="84" spans="1:15" x14ac:dyDescent="0.25">
      <c r="A84" s="3" t="s">
        <v>134</v>
      </c>
      <c r="B84" s="3" t="s">
        <v>138</v>
      </c>
      <c r="C84" s="3">
        <v>81.784970000000001</v>
      </c>
      <c r="D84" s="3">
        <v>82.574770000000001</v>
      </c>
      <c r="E84" s="3">
        <v>84.463200000000001</v>
      </c>
      <c r="F84" s="3">
        <v>88.060100000000006</v>
      </c>
      <c r="G84" s="3">
        <v>92.674289999999999</v>
      </c>
      <c r="H84" s="3">
        <v>85.068489999999997</v>
      </c>
      <c r="I84" s="3">
        <v>85.535960000000003</v>
      </c>
      <c r="J84" s="3">
        <v>84.959789999999998</v>
      </c>
      <c r="K84" s="3">
        <v>86.867090000000005</v>
      </c>
      <c r="L84" s="3">
        <v>83.765559999999994</v>
      </c>
      <c r="M84" s="3" t="s">
        <v>63</v>
      </c>
      <c r="N84" s="3"/>
      <c r="O84" s="3"/>
    </row>
    <row r="85" spans="1:15" x14ac:dyDescent="0.25">
      <c r="A85" s="3" t="s">
        <v>134</v>
      </c>
      <c r="B85" s="3" t="s">
        <v>274</v>
      </c>
      <c r="C85" s="3">
        <v>74.359309999999994</v>
      </c>
      <c r="D85" s="3">
        <v>76.603669999999994</v>
      </c>
      <c r="E85" s="3">
        <v>74.000100000000003</v>
      </c>
      <c r="F85" s="3">
        <v>79.162409999999994</v>
      </c>
      <c r="G85" s="3">
        <v>83.282889999999995</v>
      </c>
      <c r="H85" s="3">
        <v>85.604839999999996</v>
      </c>
      <c r="I85" s="3">
        <v>91.174610000000001</v>
      </c>
      <c r="J85" s="3">
        <v>90.56062</v>
      </c>
      <c r="K85" s="3">
        <v>90.437089999999998</v>
      </c>
      <c r="L85" s="3" t="s">
        <v>63</v>
      </c>
      <c r="M85" s="3" t="s">
        <v>63</v>
      </c>
      <c r="N85" s="3"/>
      <c r="O85" s="3"/>
    </row>
    <row r="86" spans="1:15" x14ac:dyDescent="0.25">
      <c r="A86" s="3" t="s">
        <v>134</v>
      </c>
      <c r="B86" s="3" t="s">
        <v>139</v>
      </c>
      <c r="C86" s="3" t="s">
        <v>63</v>
      </c>
      <c r="D86" s="3">
        <v>89.837999999999994</v>
      </c>
      <c r="E86" s="3" t="s">
        <v>63</v>
      </c>
      <c r="F86" s="3" t="s">
        <v>63</v>
      </c>
      <c r="G86" s="3" t="s">
        <v>63</v>
      </c>
      <c r="H86" s="3" t="s">
        <v>63</v>
      </c>
      <c r="I86" s="3" t="s">
        <v>63</v>
      </c>
      <c r="J86" s="3" t="s">
        <v>63</v>
      </c>
      <c r="K86" s="3" t="s">
        <v>63</v>
      </c>
      <c r="L86" s="3" t="s">
        <v>63</v>
      </c>
      <c r="M86" s="3" t="s">
        <v>63</v>
      </c>
      <c r="N86" s="3"/>
      <c r="O86" s="3"/>
    </row>
    <row r="87" spans="1:15" x14ac:dyDescent="0.25">
      <c r="A87" s="3" t="s">
        <v>134</v>
      </c>
      <c r="B87" s="3" t="s">
        <v>289</v>
      </c>
      <c r="C87" s="3" t="s">
        <v>63</v>
      </c>
      <c r="D87" s="3">
        <v>90.861459999999994</v>
      </c>
      <c r="E87" s="3" t="s">
        <v>63</v>
      </c>
      <c r="F87" s="3" t="s">
        <v>63</v>
      </c>
      <c r="G87" s="3">
        <v>98.024590000000003</v>
      </c>
      <c r="H87" s="3">
        <v>100</v>
      </c>
      <c r="I87" s="3">
        <v>100</v>
      </c>
      <c r="J87" s="3">
        <v>100</v>
      </c>
      <c r="K87" s="3">
        <v>100</v>
      </c>
      <c r="L87" s="3" t="s">
        <v>63</v>
      </c>
      <c r="M87" s="3" t="s">
        <v>63</v>
      </c>
      <c r="N87" s="3"/>
      <c r="O87" s="3"/>
    </row>
    <row r="88" spans="1:15" x14ac:dyDescent="0.25">
      <c r="A88" s="3" t="s">
        <v>134</v>
      </c>
      <c r="B88" s="3" t="s">
        <v>290</v>
      </c>
      <c r="C88" s="3" t="s">
        <v>63</v>
      </c>
      <c r="D88" s="3" t="s">
        <v>63</v>
      </c>
      <c r="E88" s="3">
        <v>100</v>
      </c>
      <c r="F88" s="3">
        <v>92.713570000000004</v>
      </c>
      <c r="G88" s="3" t="s">
        <v>63</v>
      </c>
      <c r="H88" s="3" t="s">
        <v>63</v>
      </c>
      <c r="I88" s="3" t="s">
        <v>63</v>
      </c>
      <c r="J88" s="3" t="s">
        <v>63</v>
      </c>
      <c r="K88" s="3">
        <v>96.453339999999997</v>
      </c>
      <c r="L88" s="3" t="s">
        <v>63</v>
      </c>
      <c r="M88" s="3" t="s">
        <v>63</v>
      </c>
      <c r="N88" s="3"/>
      <c r="O88" s="3"/>
    </row>
    <row r="89" spans="1:15" x14ac:dyDescent="0.25">
      <c r="A89" s="3" t="s">
        <v>134</v>
      </c>
      <c r="B89" s="3" t="s">
        <v>140</v>
      </c>
      <c r="C89" s="3">
        <v>88.726920000000007</v>
      </c>
      <c r="D89" s="3">
        <v>88.44135</v>
      </c>
      <c r="E89" s="3">
        <v>91.514830000000003</v>
      </c>
      <c r="F89" s="3">
        <v>92.763720000000006</v>
      </c>
      <c r="G89" s="3">
        <v>95.551439999999999</v>
      </c>
      <c r="H89" s="3">
        <v>94.998850000000004</v>
      </c>
      <c r="I89" s="3">
        <v>95.158240000000006</v>
      </c>
      <c r="J89" s="3">
        <v>93.373230000000007</v>
      </c>
      <c r="K89" s="3">
        <v>91.848209999999995</v>
      </c>
      <c r="L89" s="3" t="s">
        <v>63</v>
      </c>
      <c r="M89" s="3" t="s">
        <v>63</v>
      </c>
      <c r="N89" s="3"/>
      <c r="O89" s="3"/>
    </row>
    <row r="90" spans="1:15" x14ac:dyDescent="0.25">
      <c r="A90" s="3" t="s">
        <v>134</v>
      </c>
      <c r="B90" s="3" t="s">
        <v>141</v>
      </c>
      <c r="C90" s="3">
        <v>83.410259999999994</v>
      </c>
      <c r="D90" s="3">
        <v>84.332149999999999</v>
      </c>
      <c r="E90" s="3">
        <v>87.375119999999995</v>
      </c>
      <c r="F90" s="3">
        <v>88.99212</v>
      </c>
      <c r="G90" s="3">
        <v>89.750500000000002</v>
      </c>
      <c r="H90" s="3" t="s">
        <v>63</v>
      </c>
      <c r="I90" s="3" t="s">
        <v>63</v>
      </c>
      <c r="J90" s="3">
        <v>90.33914</v>
      </c>
      <c r="K90" s="3">
        <v>100</v>
      </c>
      <c r="L90" s="3" t="s">
        <v>63</v>
      </c>
      <c r="M90" s="3" t="s">
        <v>63</v>
      </c>
      <c r="N90" s="3"/>
      <c r="O90" s="3"/>
    </row>
    <row r="91" spans="1:15" x14ac:dyDescent="0.25">
      <c r="A91" s="3" t="s">
        <v>134</v>
      </c>
      <c r="B91" s="3" t="s">
        <v>142</v>
      </c>
      <c r="C91" s="3" t="s">
        <v>63</v>
      </c>
      <c r="D91" s="3">
        <v>94.770589999999999</v>
      </c>
      <c r="E91" s="3">
        <v>93.731210000000004</v>
      </c>
      <c r="F91" s="3">
        <v>94.307500000000005</v>
      </c>
      <c r="G91" s="3">
        <v>95.530950000000004</v>
      </c>
      <c r="H91" s="3">
        <v>94.613829999999993</v>
      </c>
      <c r="I91" s="3">
        <v>89.177080000000004</v>
      </c>
      <c r="J91" s="3">
        <v>88.074920000000006</v>
      </c>
      <c r="K91" s="3">
        <v>97.544600000000003</v>
      </c>
      <c r="L91" s="3">
        <v>95.669079999999994</v>
      </c>
      <c r="M91" s="3" t="s">
        <v>63</v>
      </c>
      <c r="N91" s="3"/>
      <c r="O91" s="3"/>
    </row>
    <row r="92" spans="1:15" x14ac:dyDescent="0.25">
      <c r="A92" s="3" t="s">
        <v>134</v>
      </c>
      <c r="B92" s="3" t="s">
        <v>236</v>
      </c>
      <c r="C92" s="3">
        <v>96.87415</v>
      </c>
      <c r="D92" s="3">
        <v>93.799270000000007</v>
      </c>
      <c r="E92" s="3" t="s">
        <v>63</v>
      </c>
      <c r="F92" s="3" t="s">
        <v>63</v>
      </c>
      <c r="G92" s="3">
        <v>99.481949999999998</v>
      </c>
      <c r="H92" s="3">
        <v>100</v>
      </c>
      <c r="I92" s="3">
        <v>100</v>
      </c>
      <c r="J92" s="3">
        <v>100</v>
      </c>
      <c r="K92" s="3">
        <v>100</v>
      </c>
      <c r="L92" s="3">
        <v>97.570899999999995</v>
      </c>
      <c r="M92" s="3" t="s">
        <v>63</v>
      </c>
      <c r="N92" s="3"/>
      <c r="O92" s="3"/>
    </row>
    <row r="93" spans="1:15" x14ac:dyDescent="0.25">
      <c r="A93" s="3" t="s">
        <v>134</v>
      </c>
      <c r="B93" s="3" t="s">
        <v>143</v>
      </c>
      <c r="C93" s="3">
        <v>95.796459999999996</v>
      </c>
      <c r="D93" s="3" t="s">
        <v>63</v>
      </c>
      <c r="E93" s="3" t="s">
        <v>63</v>
      </c>
      <c r="F93" s="3" t="s">
        <v>63</v>
      </c>
      <c r="G93" s="3" t="s">
        <v>63</v>
      </c>
      <c r="H93" s="3">
        <v>76.870750000000001</v>
      </c>
      <c r="I93" s="3" t="s">
        <v>63</v>
      </c>
      <c r="J93" s="3" t="s">
        <v>63</v>
      </c>
      <c r="K93" s="3" t="s">
        <v>63</v>
      </c>
      <c r="L93" s="3">
        <v>93.317419999999998</v>
      </c>
      <c r="M93" s="3" t="s">
        <v>63</v>
      </c>
      <c r="N93" s="3"/>
      <c r="O93" s="3"/>
    </row>
    <row r="94" spans="1:15" x14ac:dyDescent="0.25">
      <c r="A94" s="3" t="s">
        <v>134</v>
      </c>
      <c r="B94" s="3" t="s">
        <v>237</v>
      </c>
      <c r="C94" s="3">
        <v>75.671509999999998</v>
      </c>
      <c r="D94" s="3">
        <v>75.234800000000007</v>
      </c>
      <c r="E94" s="3">
        <v>73.263289999999998</v>
      </c>
      <c r="F94" s="3">
        <v>78.825490000000002</v>
      </c>
      <c r="G94" s="3">
        <v>82.189830000000001</v>
      </c>
      <c r="H94" s="3">
        <v>87.502380000000002</v>
      </c>
      <c r="I94" s="3">
        <v>86.288979999999995</v>
      </c>
      <c r="J94" s="3">
        <v>88.278499999999994</v>
      </c>
      <c r="K94" s="3">
        <v>87.979910000000004</v>
      </c>
      <c r="L94" s="3">
        <v>93.762020000000007</v>
      </c>
      <c r="M94" s="3" t="s">
        <v>63</v>
      </c>
      <c r="N94" s="3"/>
      <c r="O94" s="3"/>
    </row>
    <row r="95" spans="1:15" x14ac:dyDescent="0.25">
      <c r="A95" s="3" t="s">
        <v>134</v>
      </c>
      <c r="B95" s="3" t="s">
        <v>144</v>
      </c>
      <c r="C95" s="3">
        <v>96.838340000000002</v>
      </c>
      <c r="D95" s="3">
        <v>100</v>
      </c>
      <c r="E95" s="3">
        <v>100</v>
      </c>
      <c r="F95" s="3">
        <v>100</v>
      </c>
      <c r="G95" s="3">
        <v>100</v>
      </c>
      <c r="H95" s="3">
        <v>100</v>
      </c>
      <c r="I95" s="3">
        <v>100</v>
      </c>
      <c r="J95" s="3">
        <v>100</v>
      </c>
      <c r="K95" s="3">
        <v>97.152540000000002</v>
      </c>
      <c r="L95" s="3" t="s">
        <v>63</v>
      </c>
      <c r="M95" s="3" t="s">
        <v>63</v>
      </c>
      <c r="N95" s="3"/>
      <c r="O95" s="3"/>
    </row>
    <row r="96" spans="1:15" x14ac:dyDescent="0.25">
      <c r="A96" s="3" t="s">
        <v>134</v>
      </c>
      <c r="B96" s="3" t="s">
        <v>145</v>
      </c>
      <c r="C96" s="3">
        <v>84.103859999999997</v>
      </c>
      <c r="D96" s="3">
        <v>84.821789999999993</v>
      </c>
      <c r="E96" s="3">
        <v>81.682640000000006</v>
      </c>
      <c r="F96" s="3">
        <v>82.315899999999999</v>
      </c>
      <c r="G96" s="3">
        <v>87.540319999999994</v>
      </c>
      <c r="H96" s="3">
        <v>84.450429999999997</v>
      </c>
      <c r="I96" s="3">
        <v>82.620109999999997</v>
      </c>
      <c r="J96" s="3">
        <v>81.220330000000004</v>
      </c>
      <c r="K96" s="3">
        <v>83.148719999999997</v>
      </c>
      <c r="L96" s="3" t="s">
        <v>63</v>
      </c>
      <c r="M96" s="3" t="s">
        <v>63</v>
      </c>
      <c r="N96" s="3"/>
      <c r="O96" s="3"/>
    </row>
    <row r="97" spans="1:15" x14ac:dyDescent="0.25">
      <c r="A97" s="3" t="s">
        <v>134</v>
      </c>
      <c r="B97" s="3" t="s">
        <v>146</v>
      </c>
      <c r="C97" s="3">
        <v>100</v>
      </c>
      <c r="D97" s="3" t="s">
        <v>63</v>
      </c>
      <c r="E97" s="3" t="s">
        <v>63</v>
      </c>
      <c r="F97" s="3" t="s">
        <v>63</v>
      </c>
      <c r="G97" s="3" t="s">
        <v>63</v>
      </c>
      <c r="H97" s="3" t="s">
        <v>63</v>
      </c>
      <c r="I97" s="3">
        <v>85.714290000000005</v>
      </c>
      <c r="J97" s="3">
        <v>88.533630000000002</v>
      </c>
      <c r="K97" s="3" t="s">
        <v>63</v>
      </c>
      <c r="L97" s="3" t="s">
        <v>63</v>
      </c>
      <c r="M97" s="3" t="s">
        <v>63</v>
      </c>
      <c r="N97" s="3"/>
      <c r="O97" s="3"/>
    </row>
    <row r="98" spans="1:15" x14ac:dyDescent="0.25">
      <c r="A98" s="3" t="s">
        <v>134</v>
      </c>
      <c r="B98" s="3" t="s">
        <v>147</v>
      </c>
      <c r="C98" s="3">
        <v>86.828050000000005</v>
      </c>
      <c r="D98" s="3">
        <v>82.110219999999998</v>
      </c>
      <c r="E98" s="3">
        <v>77.083070000000006</v>
      </c>
      <c r="F98" s="3">
        <v>75.987099999999998</v>
      </c>
      <c r="G98" s="3">
        <v>78.181150000000002</v>
      </c>
      <c r="H98" s="3">
        <v>80.654889999999995</v>
      </c>
      <c r="I98" s="3">
        <v>78.453419999999994</v>
      </c>
      <c r="J98" s="3">
        <v>81.461680000000001</v>
      </c>
      <c r="K98" s="3">
        <v>85.369749999999996</v>
      </c>
      <c r="L98" s="3">
        <v>84.297110000000004</v>
      </c>
      <c r="M98" s="3" t="s">
        <v>63</v>
      </c>
      <c r="N98" s="3"/>
      <c r="O98" s="3"/>
    </row>
    <row r="99" spans="1:15" x14ac:dyDescent="0.25">
      <c r="A99" s="3" t="s">
        <v>134</v>
      </c>
      <c r="B99" s="3" t="s">
        <v>148</v>
      </c>
      <c r="C99" s="3">
        <v>86.231049999999996</v>
      </c>
      <c r="D99" s="3">
        <v>88.693370000000002</v>
      </c>
      <c r="E99" s="3">
        <v>94.254109999999997</v>
      </c>
      <c r="F99" s="3" t="s">
        <v>63</v>
      </c>
      <c r="G99" s="3" t="s">
        <v>63</v>
      </c>
      <c r="H99" s="3" t="s">
        <v>63</v>
      </c>
      <c r="I99" s="3" t="s">
        <v>63</v>
      </c>
      <c r="J99" s="3" t="s">
        <v>63</v>
      </c>
      <c r="K99" s="3" t="s">
        <v>63</v>
      </c>
      <c r="L99" s="3" t="s">
        <v>63</v>
      </c>
      <c r="M99" s="3" t="s">
        <v>63</v>
      </c>
      <c r="N99" s="3"/>
      <c r="O99" s="3"/>
    </row>
    <row r="100" spans="1:15" x14ac:dyDescent="0.25">
      <c r="A100" s="3" t="s">
        <v>134</v>
      </c>
      <c r="B100" s="3" t="s">
        <v>150</v>
      </c>
      <c r="C100" s="3" t="s">
        <v>63</v>
      </c>
      <c r="D100" s="3" t="s">
        <v>63</v>
      </c>
      <c r="E100" s="3" t="s">
        <v>63</v>
      </c>
      <c r="F100" s="3">
        <v>73.237020000000001</v>
      </c>
      <c r="G100" s="3">
        <v>80.547439999999995</v>
      </c>
      <c r="H100" s="3">
        <v>74.513409999999993</v>
      </c>
      <c r="I100" s="3">
        <v>78.106039999999993</v>
      </c>
      <c r="J100" s="3">
        <v>78.698239999999998</v>
      </c>
      <c r="K100" s="3" t="s">
        <v>63</v>
      </c>
      <c r="L100" s="3">
        <v>77.892439999999993</v>
      </c>
      <c r="M100" s="3" t="s">
        <v>63</v>
      </c>
      <c r="N100" s="3"/>
      <c r="O100" s="3"/>
    </row>
    <row r="101" spans="1:15" x14ac:dyDescent="0.25">
      <c r="A101" s="3" t="s">
        <v>134</v>
      </c>
      <c r="B101" s="3" t="s">
        <v>151</v>
      </c>
      <c r="C101" s="3" t="s">
        <v>63</v>
      </c>
      <c r="D101" s="3" t="s">
        <v>63</v>
      </c>
      <c r="E101" s="3" t="s">
        <v>63</v>
      </c>
      <c r="F101" s="3">
        <v>99.830089999999998</v>
      </c>
      <c r="G101" s="3">
        <v>100</v>
      </c>
      <c r="H101" s="3">
        <v>100</v>
      </c>
      <c r="I101" s="3">
        <v>92.449870000000004</v>
      </c>
      <c r="J101" s="3">
        <v>100</v>
      </c>
      <c r="K101" s="3">
        <v>92.797319999999999</v>
      </c>
      <c r="L101" s="3">
        <v>94.137379999999993</v>
      </c>
      <c r="M101" s="3" t="s">
        <v>63</v>
      </c>
      <c r="N101" s="3"/>
      <c r="O101" s="3"/>
    </row>
    <row r="102" spans="1:15" x14ac:dyDescent="0.25">
      <c r="A102" s="3" t="s">
        <v>134</v>
      </c>
      <c r="B102" s="3" t="s">
        <v>152</v>
      </c>
      <c r="C102" s="3">
        <v>100</v>
      </c>
      <c r="D102" s="3">
        <v>100</v>
      </c>
      <c r="E102" s="3">
        <v>100</v>
      </c>
      <c r="F102" s="3">
        <v>100</v>
      </c>
      <c r="G102" s="3">
        <v>100</v>
      </c>
      <c r="H102" s="3">
        <v>100</v>
      </c>
      <c r="I102" s="3">
        <v>100</v>
      </c>
      <c r="J102" s="3">
        <v>100</v>
      </c>
      <c r="K102" s="3">
        <v>100</v>
      </c>
      <c r="L102" s="3" t="s">
        <v>63</v>
      </c>
      <c r="M102" s="3" t="s">
        <v>63</v>
      </c>
      <c r="N102" s="3"/>
      <c r="O102" s="3"/>
    </row>
    <row r="103" spans="1:15" x14ac:dyDescent="0.25">
      <c r="A103" s="3" t="s">
        <v>134</v>
      </c>
      <c r="B103" s="3" t="s">
        <v>291</v>
      </c>
      <c r="C103" s="3" t="s">
        <v>63</v>
      </c>
      <c r="D103" s="3" t="s">
        <v>63</v>
      </c>
      <c r="E103" s="3" t="s">
        <v>63</v>
      </c>
      <c r="F103" s="3" t="s">
        <v>63</v>
      </c>
      <c r="G103" s="3" t="s">
        <v>63</v>
      </c>
      <c r="H103" s="3" t="s">
        <v>63</v>
      </c>
      <c r="I103" s="3">
        <v>100</v>
      </c>
      <c r="J103" s="3" t="s">
        <v>63</v>
      </c>
      <c r="K103" s="3">
        <v>86.405529999999999</v>
      </c>
      <c r="L103" s="3">
        <v>100</v>
      </c>
      <c r="M103" s="3" t="s">
        <v>63</v>
      </c>
      <c r="N103" s="3"/>
      <c r="O103" s="3"/>
    </row>
    <row r="104" spans="1:15" x14ac:dyDescent="0.25">
      <c r="A104" s="3" t="s">
        <v>134</v>
      </c>
      <c r="B104" s="3" t="s">
        <v>154</v>
      </c>
      <c r="C104" s="3">
        <v>76.789869999999993</v>
      </c>
      <c r="D104" s="3">
        <v>77.23133</v>
      </c>
      <c r="E104" s="3">
        <v>80.248999999999995</v>
      </c>
      <c r="F104" s="3">
        <v>81.342290000000006</v>
      </c>
      <c r="G104" s="3">
        <v>80.113029999999995</v>
      </c>
      <c r="H104" s="3">
        <v>79.562780000000004</v>
      </c>
      <c r="I104" s="3">
        <v>74.104730000000004</v>
      </c>
      <c r="J104" s="3">
        <v>76.52225</v>
      </c>
      <c r="K104" s="3" t="s">
        <v>63</v>
      </c>
      <c r="L104" s="3" t="s">
        <v>63</v>
      </c>
      <c r="M104" s="3" t="s">
        <v>63</v>
      </c>
      <c r="N104" s="3"/>
      <c r="O104" s="3"/>
    </row>
    <row r="105" spans="1:15" x14ac:dyDescent="0.25">
      <c r="A105" s="3" t="s">
        <v>134</v>
      </c>
      <c r="B105" s="3" t="s">
        <v>155</v>
      </c>
      <c r="C105" s="3">
        <v>82.132369999999995</v>
      </c>
      <c r="D105" s="3" t="s">
        <v>63</v>
      </c>
      <c r="E105" s="3">
        <v>77.00506</v>
      </c>
      <c r="F105" s="3" t="s">
        <v>63</v>
      </c>
      <c r="G105" s="3" t="s">
        <v>63</v>
      </c>
      <c r="H105" s="3" t="s">
        <v>63</v>
      </c>
      <c r="I105" s="3">
        <v>69.705460000000002</v>
      </c>
      <c r="J105" s="3" t="s">
        <v>63</v>
      </c>
      <c r="K105" s="3" t="s">
        <v>63</v>
      </c>
      <c r="L105" s="3" t="s">
        <v>63</v>
      </c>
      <c r="M105" s="3" t="s">
        <v>63</v>
      </c>
      <c r="N105" s="3"/>
      <c r="O105" s="3"/>
    </row>
    <row r="106" spans="1:15" x14ac:dyDescent="0.25">
      <c r="A106" s="3" t="s">
        <v>134</v>
      </c>
      <c r="B106" s="3" t="s">
        <v>156</v>
      </c>
      <c r="C106" s="3">
        <v>100</v>
      </c>
      <c r="D106" s="3">
        <v>90.074439999999996</v>
      </c>
      <c r="E106" s="3">
        <v>84.785340000000005</v>
      </c>
      <c r="F106" s="3">
        <v>91.879490000000004</v>
      </c>
      <c r="G106" s="3">
        <v>96.665559999999999</v>
      </c>
      <c r="H106" s="3">
        <v>99.864990000000006</v>
      </c>
      <c r="I106" s="3">
        <v>99.162649999999999</v>
      </c>
      <c r="J106" s="3">
        <v>98.749089999999995</v>
      </c>
      <c r="K106" s="3">
        <v>98.450299999999999</v>
      </c>
      <c r="L106" s="3">
        <v>99.235349999999997</v>
      </c>
      <c r="M106" s="3" t="s">
        <v>63</v>
      </c>
      <c r="N106" s="3"/>
      <c r="O106" s="3"/>
    </row>
    <row r="107" spans="1:15" x14ac:dyDescent="0.25">
      <c r="A107" s="3" t="s">
        <v>134</v>
      </c>
      <c r="B107" s="3" t="s">
        <v>263</v>
      </c>
      <c r="C107" s="3">
        <v>71.992249999999999</v>
      </c>
      <c r="D107" s="3">
        <v>100</v>
      </c>
      <c r="E107" s="3">
        <v>87.866259999999997</v>
      </c>
      <c r="F107" s="3">
        <v>85.802580000000006</v>
      </c>
      <c r="G107" s="3" t="s">
        <v>63</v>
      </c>
      <c r="H107" s="3" t="s">
        <v>63</v>
      </c>
      <c r="I107" s="3" t="s">
        <v>63</v>
      </c>
      <c r="J107" s="3" t="s">
        <v>63</v>
      </c>
      <c r="K107" s="3" t="s">
        <v>63</v>
      </c>
      <c r="L107" s="3" t="s">
        <v>63</v>
      </c>
      <c r="M107" s="3" t="s">
        <v>63</v>
      </c>
      <c r="N107" s="3"/>
      <c r="O107" s="3"/>
    </row>
    <row r="108" spans="1:15" x14ac:dyDescent="0.25">
      <c r="A108" s="3" t="s">
        <v>134</v>
      </c>
      <c r="B108" s="3" t="s">
        <v>157</v>
      </c>
      <c r="C108" s="3" t="s">
        <v>63</v>
      </c>
      <c r="D108" s="3">
        <v>100</v>
      </c>
      <c r="E108" s="3" t="s">
        <v>63</v>
      </c>
      <c r="F108" s="3" t="s">
        <v>63</v>
      </c>
      <c r="G108" s="3">
        <v>93.453850000000003</v>
      </c>
      <c r="H108" s="3">
        <v>89.808859999999996</v>
      </c>
      <c r="I108" s="3">
        <v>78.825609999999998</v>
      </c>
      <c r="J108" s="3" t="s">
        <v>63</v>
      </c>
      <c r="K108" s="3" t="s">
        <v>63</v>
      </c>
      <c r="L108" s="3" t="s">
        <v>63</v>
      </c>
      <c r="M108" s="3" t="s">
        <v>63</v>
      </c>
      <c r="N108" s="3"/>
      <c r="O108" s="3"/>
    </row>
    <row r="109" spans="1:15" x14ac:dyDescent="0.25">
      <c r="A109" s="3" t="s">
        <v>134</v>
      </c>
      <c r="B109" s="3" t="s">
        <v>158</v>
      </c>
      <c r="C109" s="3">
        <v>77.14528</v>
      </c>
      <c r="D109" s="3">
        <v>71.10727</v>
      </c>
      <c r="E109" s="3">
        <v>79.964380000000006</v>
      </c>
      <c r="F109" s="3">
        <v>100</v>
      </c>
      <c r="G109" s="3">
        <v>100</v>
      </c>
      <c r="H109" s="3">
        <v>100</v>
      </c>
      <c r="I109" s="3">
        <v>100</v>
      </c>
      <c r="J109" s="3">
        <v>100</v>
      </c>
      <c r="K109" s="3">
        <v>100</v>
      </c>
      <c r="L109" s="3">
        <v>100</v>
      </c>
      <c r="M109" s="3" t="s">
        <v>63</v>
      </c>
      <c r="N109" s="3"/>
      <c r="O109" s="3"/>
    </row>
    <row r="110" spans="1:15" x14ac:dyDescent="0.25">
      <c r="A110" s="3" t="s">
        <v>134</v>
      </c>
      <c r="B110" s="3" t="s">
        <v>159</v>
      </c>
      <c r="C110" s="3" t="s">
        <v>63</v>
      </c>
      <c r="D110" s="3" t="s">
        <v>63</v>
      </c>
      <c r="E110" s="3" t="s">
        <v>63</v>
      </c>
      <c r="F110" s="3">
        <v>98.752930000000006</v>
      </c>
      <c r="G110" s="3">
        <v>88.760140000000007</v>
      </c>
      <c r="H110" s="3">
        <v>95.316159999999996</v>
      </c>
      <c r="I110" s="3">
        <v>97.059780000000003</v>
      </c>
      <c r="J110" s="3">
        <v>100</v>
      </c>
      <c r="K110" s="3" t="s">
        <v>63</v>
      </c>
      <c r="L110" s="3" t="s">
        <v>63</v>
      </c>
      <c r="M110" s="3" t="s">
        <v>63</v>
      </c>
      <c r="N110" s="3"/>
      <c r="O110" s="3"/>
    </row>
    <row r="111" spans="1:15" x14ac:dyDescent="0.25">
      <c r="A111" s="3" t="s">
        <v>134</v>
      </c>
      <c r="B111" s="3" t="s">
        <v>299</v>
      </c>
      <c r="C111" s="3" t="s">
        <v>63</v>
      </c>
      <c r="D111" s="3" t="s">
        <v>63</v>
      </c>
      <c r="E111" s="3">
        <v>100</v>
      </c>
      <c r="F111" s="3" t="s">
        <v>63</v>
      </c>
      <c r="G111" s="3">
        <v>89.900120000000001</v>
      </c>
      <c r="H111" s="3" t="s">
        <v>63</v>
      </c>
      <c r="I111" s="3" t="s">
        <v>63</v>
      </c>
      <c r="J111" s="3" t="s">
        <v>63</v>
      </c>
      <c r="K111" s="3" t="s">
        <v>63</v>
      </c>
      <c r="L111" s="3" t="s">
        <v>63</v>
      </c>
      <c r="M111" s="3" t="s">
        <v>63</v>
      </c>
      <c r="N111" s="3"/>
      <c r="O111" s="3"/>
    </row>
    <row r="112" spans="1:15" x14ac:dyDescent="0.25">
      <c r="A112" s="3" t="s">
        <v>134</v>
      </c>
      <c r="B112" s="3" t="s">
        <v>238</v>
      </c>
      <c r="C112" s="3">
        <v>82.056849999999997</v>
      </c>
      <c r="D112" s="3">
        <v>79.354709999999997</v>
      </c>
      <c r="E112" s="3">
        <v>83.422569999999993</v>
      </c>
      <c r="F112" s="3">
        <v>90.755470000000003</v>
      </c>
      <c r="G112" s="3">
        <v>91.789559999999994</v>
      </c>
      <c r="H112" s="3">
        <v>96.548280000000005</v>
      </c>
      <c r="I112" s="3">
        <v>95.79598</v>
      </c>
      <c r="J112" s="3">
        <v>88.869050000000001</v>
      </c>
      <c r="K112" s="3">
        <v>89.693979999999996</v>
      </c>
      <c r="L112" s="3">
        <v>90.113990000000001</v>
      </c>
      <c r="M112" s="3" t="s">
        <v>63</v>
      </c>
      <c r="N112" s="3"/>
      <c r="O112" s="3"/>
    </row>
    <row r="113" spans="1:15" x14ac:dyDescent="0.25">
      <c r="A113" s="3" t="s">
        <v>134</v>
      </c>
      <c r="B113" s="3" t="s">
        <v>160</v>
      </c>
      <c r="C113" s="3" t="s">
        <v>63</v>
      </c>
      <c r="D113" s="3" t="s">
        <v>63</v>
      </c>
      <c r="E113" s="3" t="s">
        <v>63</v>
      </c>
      <c r="F113" s="3" t="s">
        <v>63</v>
      </c>
      <c r="G113" s="3">
        <v>85.384619999999998</v>
      </c>
      <c r="H113" s="3">
        <v>100</v>
      </c>
      <c r="I113" s="3" t="s">
        <v>63</v>
      </c>
      <c r="J113" s="3" t="s">
        <v>63</v>
      </c>
      <c r="K113" s="3">
        <v>100</v>
      </c>
      <c r="L113" s="3" t="s">
        <v>63</v>
      </c>
      <c r="M113" s="3" t="s">
        <v>63</v>
      </c>
      <c r="N113" s="3"/>
      <c r="O113" s="3"/>
    </row>
    <row r="114" spans="1:15" x14ac:dyDescent="0.25">
      <c r="A114" s="3" t="s">
        <v>134</v>
      </c>
      <c r="B114" s="3" t="s">
        <v>161</v>
      </c>
      <c r="C114" s="3">
        <v>99.110330000000005</v>
      </c>
      <c r="D114" s="3">
        <v>98.279730000000001</v>
      </c>
      <c r="E114" s="3">
        <v>100</v>
      </c>
      <c r="F114" s="3">
        <v>100</v>
      </c>
      <c r="G114" s="3">
        <v>99.778570000000002</v>
      </c>
      <c r="H114" s="3">
        <v>100</v>
      </c>
      <c r="I114" s="3">
        <v>100</v>
      </c>
      <c r="J114" s="3">
        <v>98.172219999999996</v>
      </c>
      <c r="K114" s="3">
        <v>99.284390000000002</v>
      </c>
      <c r="L114" s="3" t="s">
        <v>63</v>
      </c>
      <c r="M114" s="3" t="s">
        <v>63</v>
      </c>
      <c r="N114" s="3"/>
      <c r="O114" s="3"/>
    </row>
    <row r="115" spans="1:15" x14ac:dyDescent="0.25">
      <c r="A115" s="3" t="s">
        <v>134</v>
      </c>
      <c r="B115" s="3" t="s">
        <v>275</v>
      </c>
      <c r="C115" s="3">
        <v>77.15549</v>
      </c>
      <c r="D115" s="3">
        <v>80.872410000000002</v>
      </c>
      <c r="E115" s="3">
        <v>77.325069999999997</v>
      </c>
      <c r="F115" s="3">
        <v>80.773169999999993</v>
      </c>
      <c r="G115" s="3">
        <v>90.947429999999997</v>
      </c>
      <c r="H115" s="3">
        <v>94.436000000000007</v>
      </c>
      <c r="I115" s="3">
        <v>88.017200000000003</v>
      </c>
      <c r="J115" s="3">
        <v>85.66968</v>
      </c>
      <c r="K115" s="3" t="s">
        <v>63</v>
      </c>
      <c r="L115" s="3" t="s">
        <v>63</v>
      </c>
      <c r="M115" s="3" t="s">
        <v>63</v>
      </c>
      <c r="N115" s="3"/>
      <c r="O115" s="3"/>
    </row>
    <row r="116" spans="1:15" x14ac:dyDescent="0.25">
      <c r="A116" s="3" t="s">
        <v>162</v>
      </c>
      <c r="B116" s="3" t="s">
        <v>259</v>
      </c>
      <c r="C116" s="3">
        <v>86.464820000000003</v>
      </c>
      <c r="D116" s="3" t="s">
        <v>63</v>
      </c>
      <c r="E116" s="3" t="s">
        <v>63</v>
      </c>
      <c r="F116" s="3" t="s">
        <v>63</v>
      </c>
      <c r="G116" s="3" t="s">
        <v>63</v>
      </c>
      <c r="H116" s="3" t="s">
        <v>63</v>
      </c>
      <c r="I116" s="3" t="s">
        <v>63</v>
      </c>
      <c r="J116" s="3" t="s">
        <v>63</v>
      </c>
      <c r="K116" s="3" t="s">
        <v>63</v>
      </c>
      <c r="L116" s="3" t="s">
        <v>63</v>
      </c>
      <c r="M116" s="3" t="s">
        <v>63</v>
      </c>
      <c r="N116" s="3"/>
      <c r="O116" s="3"/>
    </row>
    <row r="117" spans="1:15" x14ac:dyDescent="0.25">
      <c r="A117" s="3" t="s">
        <v>162</v>
      </c>
      <c r="B117" s="3" t="s">
        <v>163</v>
      </c>
      <c r="C117" s="3" t="s">
        <v>63</v>
      </c>
      <c r="D117" s="3" t="s">
        <v>63</v>
      </c>
      <c r="E117" s="3" t="s">
        <v>63</v>
      </c>
      <c r="F117" s="3" t="s">
        <v>63</v>
      </c>
      <c r="G117" s="3" t="s">
        <v>63</v>
      </c>
      <c r="H117" s="3" t="s">
        <v>63</v>
      </c>
      <c r="I117" s="3" t="s">
        <v>63</v>
      </c>
      <c r="J117" s="3" t="s">
        <v>63</v>
      </c>
      <c r="K117" s="3">
        <v>49.541330000000002</v>
      </c>
      <c r="L117" s="3">
        <v>50.323860000000003</v>
      </c>
      <c r="M117" s="3" t="s">
        <v>63</v>
      </c>
      <c r="N117" s="3"/>
      <c r="O117" s="3"/>
    </row>
    <row r="118" spans="1:15" x14ac:dyDescent="0.25">
      <c r="A118" s="3" t="s">
        <v>162</v>
      </c>
      <c r="B118" s="3" t="s">
        <v>164</v>
      </c>
      <c r="C118" s="3">
        <v>29.749500000000001</v>
      </c>
      <c r="D118" s="3">
        <v>31.206849999999999</v>
      </c>
      <c r="E118" s="3">
        <v>31.78349</v>
      </c>
      <c r="F118" s="3">
        <v>32.06344</v>
      </c>
      <c r="G118" s="3">
        <v>27.414079999999998</v>
      </c>
      <c r="H118" s="3">
        <v>27.964259999999999</v>
      </c>
      <c r="I118" s="3">
        <v>25.053979999999999</v>
      </c>
      <c r="J118" s="3">
        <v>61.395440000000001</v>
      </c>
      <c r="K118" s="3">
        <v>68.624020000000002</v>
      </c>
      <c r="L118" s="3">
        <v>81.142309999999995</v>
      </c>
      <c r="M118" s="3" t="s">
        <v>63</v>
      </c>
      <c r="N118" s="3"/>
      <c r="O118" s="3"/>
    </row>
    <row r="119" spans="1:15" x14ac:dyDescent="0.25">
      <c r="A119" s="3" t="s">
        <v>162</v>
      </c>
      <c r="B119" s="3" t="s">
        <v>165</v>
      </c>
      <c r="C119" s="3" t="s">
        <v>63</v>
      </c>
      <c r="D119" s="3">
        <v>77.652770000000004</v>
      </c>
      <c r="E119" s="3">
        <v>71.273430000000005</v>
      </c>
      <c r="F119" s="3">
        <v>75.315610000000007</v>
      </c>
      <c r="G119" s="3">
        <v>79.75282</v>
      </c>
      <c r="H119" s="3">
        <v>81.377660000000006</v>
      </c>
      <c r="I119" s="3">
        <v>82.803830000000005</v>
      </c>
      <c r="J119" s="3">
        <v>76.129930000000002</v>
      </c>
      <c r="K119" s="3">
        <v>71.532060000000001</v>
      </c>
      <c r="L119" s="3">
        <v>71.785960000000003</v>
      </c>
      <c r="M119" s="3" t="s">
        <v>63</v>
      </c>
      <c r="N119" s="3"/>
      <c r="O119" s="3"/>
    </row>
    <row r="120" spans="1:15" x14ac:dyDescent="0.25">
      <c r="A120" s="3" t="s">
        <v>162</v>
      </c>
      <c r="B120" s="3" t="s">
        <v>166</v>
      </c>
      <c r="C120" s="3">
        <v>98.092140000000001</v>
      </c>
      <c r="D120" s="3">
        <v>97.001390000000001</v>
      </c>
      <c r="E120" s="3">
        <v>93.964939999999999</v>
      </c>
      <c r="F120" s="3">
        <v>97.427800000000005</v>
      </c>
      <c r="G120" s="3">
        <v>92.090159999999997</v>
      </c>
      <c r="H120" s="3">
        <v>94.407480000000007</v>
      </c>
      <c r="I120" s="3">
        <v>93.098529999999997</v>
      </c>
      <c r="J120" s="3">
        <v>95.512010000000004</v>
      </c>
      <c r="K120" s="3">
        <v>97.651420000000002</v>
      </c>
      <c r="L120" s="3" t="s">
        <v>63</v>
      </c>
      <c r="M120" s="3" t="s">
        <v>63</v>
      </c>
      <c r="N120" s="3"/>
      <c r="O120" s="3"/>
    </row>
    <row r="121" spans="1:15" x14ac:dyDescent="0.25">
      <c r="A121" s="3" t="s">
        <v>162</v>
      </c>
      <c r="B121" s="3" t="s">
        <v>240</v>
      </c>
      <c r="C121" s="3" t="s">
        <v>63</v>
      </c>
      <c r="D121" s="3" t="s">
        <v>63</v>
      </c>
      <c r="E121" s="3">
        <v>35.952820000000003</v>
      </c>
      <c r="F121" s="3" t="s">
        <v>63</v>
      </c>
      <c r="G121" s="3">
        <v>40.25732</v>
      </c>
      <c r="H121" s="3" t="s">
        <v>63</v>
      </c>
      <c r="I121" s="3">
        <v>39.507080000000002</v>
      </c>
      <c r="J121" s="3">
        <v>37.858739999999997</v>
      </c>
      <c r="K121" s="3">
        <v>37.006709999999998</v>
      </c>
      <c r="L121" s="3">
        <v>36.783180000000002</v>
      </c>
      <c r="M121" s="3" t="s">
        <v>63</v>
      </c>
      <c r="N121" s="3"/>
      <c r="O121" s="3"/>
    </row>
    <row r="122" spans="1:15" x14ac:dyDescent="0.25">
      <c r="A122" s="3" t="s">
        <v>162</v>
      </c>
      <c r="B122" s="3" t="s">
        <v>168</v>
      </c>
      <c r="C122" s="3">
        <v>99.507409999999993</v>
      </c>
      <c r="D122" s="3">
        <v>99.510480000000001</v>
      </c>
      <c r="E122" s="3">
        <v>100</v>
      </c>
      <c r="F122" s="3">
        <v>99.731470000000002</v>
      </c>
      <c r="G122" s="3">
        <v>100</v>
      </c>
      <c r="H122" s="3">
        <v>100</v>
      </c>
      <c r="I122" s="3">
        <v>100</v>
      </c>
      <c r="J122" s="3">
        <v>100</v>
      </c>
      <c r="K122" s="3">
        <v>100</v>
      </c>
      <c r="L122" s="3" t="s">
        <v>63</v>
      </c>
      <c r="M122" s="3" t="s">
        <v>63</v>
      </c>
      <c r="N122" s="3"/>
      <c r="O122" s="3"/>
    </row>
    <row r="123" spans="1:15" x14ac:dyDescent="0.25">
      <c r="A123" s="3" t="s">
        <v>162</v>
      </c>
      <c r="B123" s="3" t="s">
        <v>169</v>
      </c>
      <c r="C123" s="3">
        <v>40.24812</v>
      </c>
      <c r="D123" s="3">
        <v>40.178190000000001</v>
      </c>
      <c r="E123" s="3">
        <v>42.030639999999998</v>
      </c>
      <c r="F123" s="3" t="s">
        <v>63</v>
      </c>
      <c r="G123" s="3" t="s">
        <v>63</v>
      </c>
      <c r="H123" s="3" t="s">
        <v>63</v>
      </c>
      <c r="I123" s="3" t="s">
        <v>63</v>
      </c>
      <c r="J123" s="3">
        <v>41.901290000000003</v>
      </c>
      <c r="K123" s="3">
        <v>43.5779</v>
      </c>
      <c r="L123" s="3">
        <v>45.326419999999999</v>
      </c>
      <c r="M123" s="3" t="s">
        <v>63</v>
      </c>
      <c r="N123" s="3"/>
      <c r="O123" s="3"/>
    </row>
    <row r="124" spans="1:15" x14ac:dyDescent="0.25">
      <c r="A124" s="3" t="s">
        <v>162</v>
      </c>
      <c r="B124" s="3" t="s">
        <v>241</v>
      </c>
      <c r="C124" s="3" t="s">
        <v>63</v>
      </c>
      <c r="D124" s="3" t="s">
        <v>63</v>
      </c>
      <c r="E124" s="3">
        <v>94.942520000000002</v>
      </c>
      <c r="F124" s="3">
        <v>89.014480000000006</v>
      </c>
      <c r="G124" s="3">
        <v>84.458510000000004</v>
      </c>
      <c r="H124" s="3" t="s">
        <v>63</v>
      </c>
      <c r="I124" s="3">
        <v>82.034289999999999</v>
      </c>
      <c r="J124" s="3">
        <v>77.81035</v>
      </c>
      <c r="K124" s="3">
        <v>83.655379999999994</v>
      </c>
      <c r="L124" s="3" t="s">
        <v>63</v>
      </c>
      <c r="M124" s="3" t="s">
        <v>63</v>
      </c>
      <c r="N124" s="3"/>
      <c r="O124" s="3"/>
    </row>
    <row r="125" spans="1:15" x14ac:dyDescent="0.25">
      <c r="A125" s="3" t="s">
        <v>162</v>
      </c>
      <c r="B125" s="3" t="s">
        <v>242</v>
      </c>
      <c r="C125" s="3">
        <v>58.505549999999999</v>
      </c>
      <c r="D125" s="3">
        <v>59.271740000000001</v>
      </c>
      <c r="E125" s="3">
        <v>58.821040000000004</v>
      </c>
      <c r="F125" s="3">
        <v>61.471440000000001</v>
      </c>
      <c r="G125" s="3">
        <v>66.001170000000002</v>
      </c>
      <c r="H125" s="3">
        <v>46.704410000000003</v>
      </c>
      <c r="I125" s="3">
        <v>42.429900000000004</v>
      </c>
      <c r="J125" s="3">
        <v>49.651260000000001</v>
      </c>
      <c r="K125" s="3">
        <v>46.133580000000002</v>
      </c>
      <c r="L125" s="3">
        <v>61.406269999999999</v>
      </c>
      <c r="M125" s="3" t="s">
        <v>63</v>
      </c>
      <c r="N125" s="3"/>
      <c r="O125" s="3"/>
    </row>
    <row r="126" spans="1:15" x14ac:dyDescent="0.25">
      <c r="A126" s="3" t="s">
        <v>162</v>
      </c>
      <c r="B126" s="3" t="s">
        <v>171</v>
      </c>
      <c r="C126" s="3" t="s">
        <v>63</v>
      </c>
      <c r="D126" s="3">
        <v>55.881019999999999</v>
      </c>
      <c r="E126" s="3">
        <v>55.639389999999999</v>
      </c>
      <c r="F126" s="3">
        <v>73.029110000000003</v>
      </c>
      <c r="G126" s="3">
        <v>81.062200000000004</v>
      </c>
      <c r="H126" s="3">
        <v>81.103660000000005</v>
      </c>
      <c r="I126" s="3">
        <v>87.50497</v>
      </c>
      <c r="J126" s="3">
        <v>84.738280000000003</v>
      </c>
      <c r="K126" s="3">
        <v>82.113960000000006</v>
      </c>
      <c r="L126" s="3">
        <v>87.212389999999999</v>
      </c>
      <c r="M126" s="3" t="s">
        <v>63</v>
      </c>
      <c r="N126" s="3"/>
      <c r="O126" s="3"/>
    </row>
    <row r="127" spans="1:15" x14ac:dyDescent="0.25">
      <c r="A127" s="3" t="s">
        <v>162</v>
      </c>
      <c r="B127" s="3" t="s">
        <v>269</v>
      </c>
      <c r="C127" s="3">
        <v>41.147539999999999</v>
      </c>
      <c r="D127" s="3">
        <v>53.046619999999997</v>
      </c>
      <c r="E127" s="3">
        <v>47.309629999999999</v>
      </c>
      <c r="F127" s="3">
        <v>52.596939999999996</v>
      </c>
      <c r="G127" s="3">
        <v>58.502960000000002</v>
      </c>
      <c r="H127" s="3">
        <v>57.855240000000002</v>
      </c>
      <c r="I127" s="3" t="s">
        <v>63</v>
      </c>
      <c r="J127" s="3">
        <v>64.380579999999995</v>
      </c>
      <c r="K127" s="3">
        <v>68.657229999999998</v>
      </c>
      <c r="L127" s="3">
        <v>65.70814</v>
      </c>
      <c r="M127" s="3" t="s">
        <v>63</v>
      </c>
      <c r="N127" s="3"/>
      <c r="O127" s="3"/>
    </row>
    <row r="128" spans="1:15" x14ac:dyDescent="0.25">
      <c r="A128" s="3" t="s">
        <v>162</v>
      </c>
      <c r="B128" s="3" t="s">
        <v>172</v>
      </c>
      <c r="C128" s="3" t="s">
        <v>63</v>
      </c>
      <c r="D128" s="3" t="s">
        <v>63</v>
      </c>
      <c r="E128" s="3" t="s">
        <v>63</v>
      </c>
      <c r="F128" s="3">
        <v>81.168570000000003</v>
      </c>
      <c r="G128" s="3">
        <v>85.460759999999993</v>
      </c>
      <c r="H128" s="3">
        <v>90.305329999999998</v>
      </c>
      <c r="I128" s="3">
        <v>92.720150000000004</v>
      </c>
      <c r="J128" s="3">
        <v>93.595010000000002</v>
      </c>
      <c r="K128" s="3">
        <v>94.183620000000005</v>
      </c>
      <c r="L128" s="3">
        <v>92.550190000000001</v>
      </c>
      <c r="M128" s="3" t="s">
        <v>63</v>
      </c>
      <c r="N128" s="3"/>
      <c r="O128" s="3"/>
    </row>
    <row r="129" spans="1:15" x14ac:dyDescent="0.25">
      <c r="A129" s="3" t="s">
        <v>162</v>
      </c>
      <c r="B129" s="3" t="s">
        <v>243</v>
      </c>
      <c r="C129" s="3" t="s">
        <v>63</v>
      </c>
      <c r="D129" s="3" t="s">
        <v>63</v>
      </c>
      <c r="E129" s="3" t="s">
        <v>63</v>
      </c>
      <c r="F129" s="3" t="s">
        <v>63</v>
      </c>
      <c r="G129" s="3" t="s">
        <v>63</v>
      </c>
      <c r="H129" s="3">
        <v>42.690179999999998</v>
      </c>
      <c r="I129" s="3">
        <v>41.853830000000002</v>
      </c>
      <c r="J129" s="3">
        <v>48.300249999999998</v>
      </c>
      <c r="K129" s="3" t="s">
        <v>63</v>
      </c>
      <c r="L129" s="3">
        <v>51.658610000000003</v>
      </c>
      <c r="M129" s="3" t="s">
        <v>63</v>
      </c>
      <c r="N129" s="3"/>
      <c r="O129" s="3"/>
    </row>
    <row r="130" spans="1:15" x14ac:dyDescent="0.25">
      <c r="A130" s="3" t="s">
        <v>162</v>
      </c>
      <c r="B130" s="3" t="s">
        <v>270</v>
      </c>
      <c r="C130" s="3">
        <v>49.245699999999999</v>
      </c>
      <c r="D130" s="3">
        <v>57.996630000000003</v>
      </c>
      <c r="E130" s="3">
        <v>58.309780000000003</v>
      </c>
      <c r="F130" s="3">
        <v>38.930190000000003</v>
      </c>
      <c r="G130" s="3" t="s">
        <v>63</v>
      </c>
      <c r="H130" s="3" t="s">
        <v>63</v>
      </c>
      <c r="I130" s="3" t="s">
        <v>63</v>
      </c>
      <c r="J130" s="3" t="s">
        <v>63</v>
      </c>
      <c r="K130" s="3" t="s">
        <v>63</v>
      </c>
      <c r="L130" s="3" t="s">
        <v>63</v>
      </c>
      <c r="M130" s="3" t="s">
        <v>63</v>
      </c>
      <c r="N130" s="3"/>
      <c r="O130" s="3"/>
    </row>
    <row r="131" spans="1:15" x14ac:dyDescent="0.25">
      <c r="A131" s="3" t="s">
        <v>162</v>
      </c>
      <c r="B131" s="3" t="s">
        <v>260</v>
      </c>
      <c r="C131" s="3" t="s">
        <v>63</v>
      </c>
      <c r="D131" s="3" t="s">
        <v>63</v>
      </c>
      <c r="E131" s="3" t="s">
        <v>63</v>
      </c>
      <c r="F131" s="3">
        <v>72.277460000000005</v>
      </c>
      <c r="G131" s="3">
        <v>68.828869999999995</v>
      </c>
      <c r="H131" s="3">
        <v>67.241730000000004</v>
      </c>
      <c r="I131" s="3">
        <v>64.269189999999995</v>
      </c>
      <c r="J131" s="3">
        <v>66.480940000000004</v>
      </c>
      <c r="K131" s="3">
        <v>74.707800000000006</v>
      </c>
      <c r="L131" s="3" t="s">
        <v>63</v>
      </c>
      <c r="M131" s="3" t="s">
        <v>63</v>
      </c>
      <c r="N131" s="3"/>
      <c r="O131" s="3"/>
    </row>
    <row r="132" spans="1:15" x14ac:dyDescent="0.25">
      <c r="A132" s="3" t="s">
        <v>162</v>
      </c>
      <c r="B132" s="3" t="s">
        <v>244</v>
      </c>
      <c r="C132" s="3">
        <v>93.569519999999997</v>
      </c>
      <c r="D132" s="3">
        <v>90.246350000000007</v>
      </c>
      <c r="E132" s="3">
        <v>88.092330000000004</v>
      </c>
      <c r="F132" s="3">
        <v>86.792770000000004</v>
      </c>
      <c r="G132" s="3" t="s">
        <v>63</v>
      </c>
      <c r="H132" s="3" t="s">
        <v>63</v>
      </c>
      <c r="I132" s="3" t="s">
        <v>63</v>
      </c>
      <c r="J132" s="3">
        <v>98.381379999999993</v>
      </c>
      <c r="K132" s="3" t="s">
        <v>63</v>
      </c>
      <c r="L132" s="3" t="s">
        <v>63</v>
      </c>
      <c r="M132" s="3" t="s">
        <v>63</v>
      </c>
      <c r="N132" s="3"/>
      <c r="O132" s="3"/>
    </row>
    <row r="133" spans="1:15" x14ac:dyDescent="0.25">
      <c r="A133" s="3" t="s">
        <v>162</v>
      </c>
      <c r="B133" s="3" t="s">
        <v>264</v>
      </c>
      <c r="C133" s="3">
        <v>5.1926100000000002</v>
      </c>
      <c r="D133" s="3" t="s">
        <v>63</v>
      </c>
      <c r="E133" s="3" t="s">
        <v>63</v>
      </c>
      <c r="F133" s="3">
        <v>4.0707300000000002</v>
      </c>
      <c r="G133" s="3" t="s">
        <v>63</v>
      </c>
      <c r="H133" s="3" t="s">
        <v>63</v>
      </c>
      <c r="I133" s="3" t="s">
        <v>63</v>
      </c>
      <c r="J133" s="3" t="s">
        <v>63</v>
      </c>
      <c r="K133" s="3" t="s">
        <v>63</v>
      </c>
      <c r="L133" s="3" t="s">
        <v>63</v>
      </c>
      <c r="M133" s="3" t="s">
        <v>63</v>
      </c>
      <c r="N133" s="3"/>
      <c r="O133" s="3"/>
    </row>
    <row r="134" spans="1:15" x14ac:dyDescent="0.25">
      <c r="A134" s="3" t="s">
        <v>174</v>
      </c>
      <c r="B134" s="3" t="s">
        <v>175</v>
      </c>
      <c r="C134" s="3">
        <v>52.131459999999997</v>
      </c>
      <c r="D134" s="3" t="s">
        <v>63</v>
      </c>
      <c r="E134" s="3" t="s">
        <v>63</v>
      </c>
      <c r="F134" s="3">
        <v>80.095500000000001</v>
      </c>
      <c r="G134" s="3">
        <v>82.557879999999997</v>
      </c>
      <c r="H134" s="3">
        <v>86.191500000000005</v>
      </c>
      <c r="I134" s="3">
        <v>89.107399999999998</v>
      </c>
      <c r="J134" s="3">
        <v>86.143460000000005</v>
      </c>
      <c r="K134" s="3">
        <v>85.841859999999997</v>
      </c>
      <c r="L134" s="3" t="s">
        <v>63</v>
      </c>
      <c r="M134" s="3" t="s">
        <v>63</v>
      </c>
      <c r="N134" s="3"/>
      <c r="O134" s="3"/>
    </row>
    <row r="135" spans="1:15" x14ac:dyDescent="0.25">
      <c r="A135" s="3" t="s">
        <v>174</v>
      </c>
      <c r="B135" s="3" t="s">
        <v>176</v>
      </c>
      <c r="C135" s="3" t="s">
        <v>63</v>
      </c>
      <c r="D135" s="3" t="s">
        <v>63</v>
      </c>
      <c r="E135" s="3" t="s">
        <v>63</v>
      </c>
      <c r="F135" s="3">
        <v>100</v>
      </c>
      <c r="G135" s="3">
        <v>100</v>
      </c>
      <c r="H135" s="3">
        <v>100</v>
      </c>
      <c r="I135" s="3">
        <v>100</v>
      </c>
      <c r="J135" s="3" t="s">
        <v>63</v>
      </c>
      <c r="K135" s="3" t="s">
        <v>63</v>
      </c>
      <c r="L135" s="3">
        <v>100</v>
      </c>
      <c r="M135" s="3" t="s">
        <v>63</v>
      </c>
      <c r="N135" s="3"/>
      <c r="O135" s="3"/>
    </row>
    <row r="136" spans="1:15" x14ac:dyDescent="0.25">
      <c r="A136" s="3" t="s">
        <v>174</v>
      </c>
      <c r="B136" s="3" t="s">
        <v>177</v>
      </c>
      <c r="C136" s="3" t="s">
        <v>63</v>
      </c>
      <c r="D136" s="3" t="s">
        <v>63</v>
      </c>
      <c r="E136" s="3" t="s">
        <v>63</v>
      </c>
      <c r="F136" s="3" t="s">
        <v>63</v>
      </c>
      <c r="G136" s="3" t="s">
        <v>63</v>
      </c>
      <c r="H136" s="3" t="s">
        <v>63</v>
      </c>
      <c r="I136" s="3" t="s">
        <v>63</v>
      </c>
      <c r="J136" s="3" t="s">
        <v>63</v>
      </c>
      <c r="K136" s="3" t="s">
        <v>63</v>
      </c>
      <c r="L136" s="3">
        <v>98.711740000000006</v>
      </c>
      <c r="M136" s="3" t="s">
        <v>63</v>
      </c>
      <c r="N136" s="3"/>
      <c r="O136" s="3"/>
    </row>
    <row r="137" spans="1:15" x14ac:dyDescent="0.25">
      <c r="A137" s="3" t="s">
        <v>174</v>
      </c>
      <c r="B137" s="3" t="s">
        <v>178</v>
      </c>
      <c r="C137" s="3" t="s">
        <v>63</v>
      </c>
      <c r="D137" s="3" t="s">
        <v>63</v>
      </c>
      <c r="E137" s="3" t="s">
        <v>63</v>
      </c>
      <c r="F137" s="3" t="s">
        <v>63</v>
      </c>
      <c r="G137" s="3" t="s">
        <v>63</v>
      </c>
      <c r="H137" s="3">
        <v>66.754620000000003</v>
      </c>
      <c r="I137" s="3">
        <v>62.249000000000002</v>
      </c>
      <c r="J137" s="3" t="s">
        <v>63</v>
      </c>
      <c r="K137" s="3" t="s">
        <v>63</v>
      </c>
      <c r="L137" s="3" t="s">
        <v>63</v>
      </c>
      <c r="M137" s="3" t="s">
        <v>63</v>
      </c>
      <c r="N137" s="3"/>
      <c r="O137" s="3"/>
    </row>
    <row r="138" spans="1:15" x14ac:dyDescent="0.25">
      <c r="A138" s="3" t="s">
        <v>174</v>
      </c>
      <c r="B138" s="3" t="s">
        <v>179</v>
      </c>
      <c r="C138" s="3" t="s">
        <v>63</v>
      </c>
      <c r="D138" s="3" t="s">
        <v>63</v>
      </c>
      <c r="E138" s="3" t="s">
        <v>63</v>
      </c>
      <c r="F138" s="3" t="s">
        <v>63</v>
      </c>
      <c r="G138" s="3" t="s">
        <v>63</v>
      </c>
      <c r="H138" s="3">
        <v>68.104910000000004</v>
      </c>
      <c r="I138" s="3">
        <v>63.898310000000002</v>
      </c>
      <c r="J138" s="3" t="s">
        <v>63</v>
      </c>
      <c r="K138" s="3" t="s">
        <v>63</v>
      </c>
      <c r="L138" s="3">
        <v>65.565219999999997</v>
      </c>
      <c r="M138" s="3" t="s">
        <v>63</v>
      </c>
      <c r="N138" s="3"/>
      <c r="O138" s="3"/>
    </row>
    <row r="139" spans="1:15" x14ac:dyDescent="0.25">
      <c r="A139" s="3" t="s">
        <v>174</v>
      </c>
      <c r="B139" s="3" t="s">
        <v>292</v>
      </c>
      <c r="C139" s="3" t="s">
        <v>63</v>
      </c>
      <c r="D139" s="3" t="s">
        <v>63</v>
      </c>
      <c r="E139" s="3">
        <v>76.019940000000005</v>
      </c>
      <c r="F139" s="3" t="s">
        <v>63</v>
      </c>
      <c r="G139" s="3" t="s">
        <v>63</v>
      </c>
      <c r="H139" s="3" t="s">
        <v>63</v>
      </c>
      <c r="I139" s="3">
        <v>96.99248</v>
      </c>
      <c r="J139" s="3" t="s">
        <v>63</v>
      </c>
      <c r="K139" s="3" t="s">
        <v>63</v>
      </c>
      <c r="L139" s="3">
        <v>100</v>
      </c>
      <c r="M139" s="3" t="s">
        <v>63</v>
      </c>
      <c r="N139" s="3"/>
      <c r="O139" s="3"/>
    </row>
    <row r="140" spans="1:15" x14ac:dyDescent="0.25">
      <c r="A140" s="3" t="s">
        <v>174</v>
      </c>
      <c r="B140" s="3" t="s">
        <v>180</v>
      </c>
      <c r="C140" s="3" t="s">
        <v>63</v>
      </c>
      <c r="D140" s="3" t="s">
        <v>63</v>
      </c>
      <c r="E140" s="3" t="s">
        <v>63</v>
      </c>
      <c r="F140" s="3" t="s">
        <v>63</v>
      </c>
      <c r="G140" s="3">
        <v>92.771479999999997</v>
      </c>
      <c r="H140" s="3">
        <v>93.988100000000003</v>
      </c>
      <c r="I140" s="3">
        <v>92.23545</v>
      </c>
      <c r="J140" s="3" t="s">
        <v>63</v>
      </c>
      <c r="K140" s="3">
        <v>93.051419999999993</v>
      </c>
      <c r="L140" s="3" t="s">
        <v>63</v>
      </c>
      <c r="M140" s="3" t="s">
        <v>63</v>
      </c>
      <c r="N140" s="3"/>
      <c r="O140" s="3"/>
    </row>
    <row r="141" spans="1:15" x14ac:dyDescent="0.25">
      <c r="A141" s="3" t="s">
        <v>174</v>
      </c>
      <c r="B141" s="3" t="s">
        <v>301</v>
      </c>
      <c r="C141" s="3" t="s">
        <v>63</v>
      </c>
      <c r="D141" s="3" t="s">
        <v>63</v>
      </c>
      <c r="E141" s="3" t="s">
        <v>63</v>
      </c>
      <c r="F141" s="3" t="s">
        <v>63</v>
      </c>
      <c r="G141" s="3" t="s">
        <v>63</v>
      </c>
      <c r="H141" s="3">
        <v>100</v>
      </c>
      <c r="I141" s="3" t="s">
        <v>63</v>
      </c>
      <c r="J141" s="3" t="s">
        <v>63</v>
      </c>
      <c r="K141" s="3" t="s">
        <v>63</v>
      </c>
      <c r="L141" s="3">
        <v>61.904760000000003</v>
      </c>
      <c r="M141" s="3" t="s">
        <v>63</v>
      </c>
      <c r="N141" s="3"/>
      <c r="O141" s="3"/>
    </row>
    <row r="142" spans="1:15" x14ac:dyDescent="0.25">
      <c r="A142" s="3" t="s">
        <v>174</v>
      </c>
      <c r="B142" s="3" t="s">
        <v>293</v>
      </c>
      <c r="C142" s="3" t="s">
        <v>63</v>
      </c>
      <c r="D142" s="3" t="s">
        <v>63</v>
      </c>
      <c r="E142" s="3" t="s">
        <v>63</v>
      </c>
      <c r="F142" s="3" t="s">
        <v>63</v>
      </c>
      <c r="G142" s="3">
        <v>81.349500000000006</v>
      </c>
      <c r="H142" s="3" t="s">
        <v>63</v>
      </c>
      <c r="I142" s="3" t="s">
        <v>63</v>
      </c>
      <c r="J142" s="3" t="s">
        <v>63</v>
      </c>
      <c r="K142" s="3" t="s">
        <v>63</v>
      </c>
      <c r="L142" s="3" t="s">
        <v>63</v>
      </c>
      <c r="M142" s="3" t="s">
        <v>63</v>
      </c>
      <c r="N142" s="3"/>
      <c r="O142" s="3"/>
    </row>
    <row r="143" spans="1:15" x14ac:dyDescent="0.25">
      <c r="A143" s="3" t="s">
        <v>174</v>
      </c>
      <c r="B143" s="3" t="s">
        <v>181</v>
      </c>
      <c r="C143" s="3" t="s">
        <v>63</v>
      </c>
      <c r="D143" s="3" t="s">
        <v>63</v>
      </c>
      <c r="E143" s="3" t="s">
        <v>63</v>
      </c>
      <c r="F143" s="3" t="s">
        <v>63</v>
      </c>
      <c r="G143" s="3" t="s">
        <v>63</v>
      </c>
      <c r="H143" s="3" t="s">
        <v>63</v>
      </c>
      <c r="I143" s="3">
        <v>71.055670000000006</v>
      </c>
      <c r="J143" s="3" t="s">
        <v>63</v>
      </c>
      <c r="K143" s="3" t="s">
        <v>63</v>
      </c>
      <c r="L143" s="3" t="s">
        <v>63</v>
      </c>
      <c r="M143" s="3" t="s">
        <v>63</v>
      </c>
      <c r="N143" s="3"/>
      <c r="O143" s="3"/>
    </row>
    <row r="144" spans="1:15" x14ac:dyDescent="0.25">
      <c r="A144" s="3" t="s">
        <v>174</v>
      </c>
      <c r="B144" s="3" t="s">
        <v>182</v>
      </c>
      <c r="C144" s="3">
        <v>28.51135</v>
      </c>
      <c r="D144" s="3">
        <v>29.68169</v>
      </c>
      <c r="E144" s="3">
        <v>25.36232</v>
      </c>
      <c r="F144" s="3" t="s">
        <v>63</v>
      </c>
      <c r="G144" s="3">
        <v>30.306470000000001</v>
      </c>
      <c r="H144" s="3">
        <v>27.976410000000001</v>
      </c>
      <c r="I144" s="3">
        <v>29.7561</v>
      </c>
      <c r="J144" s="3">
        <v>35.133049999999997</v>
      </c>
      <c r="K144" s="3">
        <v>41.908549999999998</v>
      </c>
      <c r="L144" s="3">
        <v>35.31568</v>
      </c>
      <c r="M144" s="3" t="s">
        <v>63</v>
      </c>
      <c r="N144" s="3"/>
      <c r="O144" s="3"/>
    </row>
    <row r="145" spans="1:15" x14ac:dyDescent="0.25">
      <c r="A145" s="3" t="s">
        <v>174</v>
      </c>
      <c r="B145" s="3" t="s">
        <v>183</v>
      </c>
      <c r="C145" s="3" t="s">
        <v>63</v>
      </c>
      <c r="D145" s="3" t="s">
        <v>63</v>
      </c>
      <c r="E145" s="3" t="s">
        <v>63</v>
      </c>
      <c r="F145" s="3">
        <v>60.582320000000003</v>
      </c>
      <c r="G145" s="3">
        <v>63.801020000000001</v>
      </c>
      <c r="H145" s="3">
        <v>63.836910000000003</v>
      </c>
      <c r="I145" s="3" t="s">
        <v>63</v>
      </c>
      <c r="J145" s="3" t="s">
        <v>63</v>
      </c>
      <c r="K145" s="3">
        <v>60.062130000000003</v>
      </c>
      <c r="L145" s="3" t="s">
        <v>63</v>
      </c>
      <c r="M145" s="3" t="s">
        <v>63</v>
      </c>
      <c r="N145" s="3"/>
      <c r="O145" s="3"/>
    </row>
    <row r="146" spans="1:15" x14ac:dyDescent="0.25">
      <c r="A146" s="3" t="s">
        <v>174</v>
      </c>
      <c r="B146" s="3" t="s">
        <v>302</v>
      </c>
      <c r="C146" s="3" t="s">
        <v>63</v>
      </c>
      <c r="D146" s="3" t="s">
        <v>63</v>
      </c>
      <c r="E146" s="3" t="s">
        <v>63</v>
      </c>
      <c r="F146" s="3" t="s">
        <v>63</v>
      </c>
      <c r="G146" s="3" t="s">
        <v>63</v>
      </c>
      <c r="H146" s="3" t="s">
        <v>63</v>
      </c>
      <c r="I146" s="3">
        <v>100</v>
      </c>
      <c r="J146" s="3" t="s">
        <v>63</v>
      </c>
      <c r="K146" s="3" t="s">
        <v>63</v>
      </c>
      <c r="L146" s="3">
        <v>100</v>
      </c>
      <c r="M146" s="3" t="s">
        <v>63</v>
      </c>
      <c r="N146" s="3"/>
      <c r="O146" s="3"/>
    </row>
    <row r="147" spans="1:15" x14ac:dyDescent="0.25">
      <c r="A147" s="3" t="s">
        <v>174</v>
      </c>
      <c r="B147" s="3" t="s">
        <v>295</v>
      </c>
      <c r="C147" s="3" t="s">
        <v>63</v>
      </c>
      <c r="D147" s="3" t="s">
        <v>63</v>
      </c>
      <c r="E147" s="3" t="s">
        <v>63</v>
      </c>
      <c r="F147" s="3" t="s">
        <v>63</v>
      </c>
      <c r="G147" s="3" t="s">
        <v>63</v>
      </c>
      <c r="H147" s="3">
        <v>100</v>
      </c>
      <c r="I147" s="3">
        <v>92.125979999999998</v>
      </c>
      <c r="J147" s="3" t="s">
        <v>63</v>
      </c>
      <c r="K147" s="3">
        <v>90.769229999999993</v>
      </c>
      <c r="L147" s="3">
        <v>100</v>
      </c>
      <c r="M147" s="3" t="s">
        <v>63</v>
      </c>
      <c r="N147" s="3"/>
      <c r="O147" s="3"/>
    </row>
    <row r="148" spans="1:15" x14ac:dyDescent="0.25">
      <c r="A148" s="3" t="s">
        <v>185</v>
      </c>
      <c r="B148" s="3" t="s">
        <v>186</v>
      </c>
      <c r="C148" s="3" t="s">
        <v>63</v>
      </c>
      <c r="D148" s="3" t="s">
        <v>63</v>
      </c>
      <c r="E148" s="3" t="s">
        <v>63</v>
      </c>
      <c r="F148" s="3" t="s">
        <v>63</v>
      </c>
      <c r="G148" s="3" t="s">
        <v>63</v>
      </c>
      <c r="H148" s="3" t="s">
        <v>63</v>
      </c>
      <c r="I148" s="3">
        <v>61.484969999999997</v>
      </c>
      <c r="J148" s="3" t="s">
        <v>63</v>
      </c>
      <c r="K148" s="3" t="s">
        <v>63</v>
      </c>
      <c r="L148" s="3" t="s">
        <v>63</v>
      </c>
      <c r="M148" s="3" t="s">
        <v>63</v>
      </c>
      <c r="N148" s="3"/>
      <c r="O148" s="3"/>
    </row>
    <row r="149" spans="1:15" x14ac:dyDescent="0.25">
      <c r="A149" s="3" t="s">
        <v>185</v>
      </c>
      <c r="B149" s="3" t="s">
        <v>187</v>
      </c>
      <c r="C149" s="3" t="s">
        <v>63</v>
      </c>
      <c r="D149" s="3">
        <v>67.726590000000002</v>
      </c>
      <c r="E149" s="3">
        <v>60.794449999999998</v>
      </c>
      <c r="F149" s="3" t="s">
        <v>63</v>
      </c>
      <c r="G149" s="3" t="s">
        <v>63</v>
      </c>
      <c r="H149" s="3" t="s">
        <v>63</v>
      </c>
      <c r="I149" s="3">
        <v>88.273409999999998</v>
      </c>
      <c r="J149" s="3" t="s">
        <v>63</v>
      </c>
      <c r="K149" s="3">
        <v>84.432109999999994</v>
      </c>
      <c r="L149" s="3" t="s">
        <v>63</v>
      </c>
      <c r="M149" s="3" t="s">
        <v>63</v>
      </c>
      <c r="N149" s="3"/>
      <c r="O149" s="3"/>
    </row>
    <row r="150" spans="1:15" x14ac:dyDescent="0.25">
      <c r="A150" s="3" t="s">
        <v>185</v>
      </c>
      <c r="B150" s="3" t="s">
        <v>246</v>
      </c>
      <c r="C150" s="3" t="s">
        <v>63</v>
      </c>
      <c r="D150" s="3" t="s">
        <v>63</v>
      </c>
      <c r="E150" s="3">
        <v>27.95928</v>
      </c>
      <c r="F150" s="3">
        <v>26.547270000000001</v>
      </c>
      <c r="G150" s="3">
        <v>34.626190000000001</v>
      </c>
      <c r="H150" s="3">
        <v>21.541139999999999</v>
      </c>
      <c r="I150" s="3" t="s">
        <v>63</v>
      </c>
      <c r="J150" s="3" t="s">
        <v>63</v>
      </c>
      <c r="K150" s="3" t="s">
        <v>63</v>
      </c>
      <c r="L150" s="3" t="s">
        <v>63</v>
      </c>
      <c r="M150" s="3" t="s">
        <v>63</v>
      </c>
      <c r="N150" s="3"/>
      <c r="O150" s="3"/>
    </row>
    <row r="151" spans="1:15" x14ac:dyDescent="0.25">
      <c r="A151" s="3" t="s">
        <v>185</v>
      </c>
      <c r="B151" s="3" t="s">
        <v>188</v>
      </c>
      <c r="C151" s="3" t="s">
        <v>63</v>
      </c>
      <c r="D151" s="3">
        <v>2.33134</v>
      </c>
      <c r="E151" s="3" t="s">
        <v>63</v>
      </c>
      <c r="F151" s="3">
        <v>9.6390399999999996</v>
      </c>
      <c r="G151" s="3">
        <v>9.5761199999999995</v>
      </c>
      <c r="H151" s="3">
        <v>9.4947099999999995</v>
      </c>
      <c r="I151" s="3">
        <v>13.37532</v>
      </c>
      <c r="J151" s="3">
        <v>16.556480000000001</v>
      </c>
      <c r="K151" s="3">
        <v>16.39668</v>
      </c>
      <c r="L151" s="3">
        <v>19.043009999999999</v>
      </c>
      <c r="M151" s="3" t="s">
        <v>63</v>
      </c>
      <c r="N151" s="3"/>
      <c r="O151" s="3"/>
    </row>
    <row r="152" spans="1:15" x14ac:dyDescent="0.25">
      <c r="A152" s="3" t="s">
        <v>185</v>
      </c>
      <c r="B152" s="3" t="s">
        <v>189</v>
      </c>
      <c r="C152" s="3">
        <v>19.552409999999998</v>
      </c>
      <c r="D152" s="3" t="s">
        <v>63</v>
      </c>
      <c r="E152" s="3" t="s">
        <v>63</v>
      </c>
      <c r="F152" s="3" t="s">
        <v>63</v>
      </c>
      <c r="G152" s="3" t="s">
        <v>63</v>
      </c>
      <c r="H152" s="3" t="s">
        <v>63</v>
      </c>
      <c r="I152" s="3" t="s">
        <v>63</v>
      </c>
      <c r="J152" s="3">
        <v>42.174309999999998</v>
      </c>
      <c r="K152" s="3">
        <v>45.426220000000001</v>
      </c>
      <c r="L152" s="3">
        <v>50.085369999999998</v>
      </c>
      <c r="M152" s="3" t="s">
        <v>63</v>
      </c>
      <c r="N152" s="3"/>
      <c r="O152" s="3"/>
    </row>
    <row r="153" spans="1:15" x14ac:dyDescent="0.25">
      <c r="A153" s="3" t="s">
        <v>185</v>
      </c>
      <c r="B153" s="3" t="s">
        <v>190</v>
      </c>
      <c r="C153" s="3">
        <v>80.136989999999997</v>
      </c>
      <c r="D153" s="3">
        <v>83.600229999999996</v>
      </c>
      <c r="E153" s="3">
        <v>82.130380000000002</v>
      </c>
      <c r="F153" s="3">
        <v>82.624799999999993</v>
      </c>
      <c r="G153" s="3">
        <v>83.232129999999998</v>
      </c>
      <c r="H153" s="3">
        <v>81.552059999999997</v>
      </c>
      <c r="I153" s="3">
        <v>86.994110000000006</v>
      </c>
      <c r="J153" s="3">
        <v>84.639380000000003</v>
      </c>
      <c r="K153" s="3">
        <v>80.89</v>
      </c>
      <c r="L153" s="3" t="s">
        <v>63</v>
      </c>
      <c r="M153" s="3" t="s">
        <v>63</v>
      </c>
      <c r="N153" s="3"/>
      <c r="O153" s="3"/>
    </row>
    <row r="154" spans="1:15" x14ac:dyDescent="0.25">
      <c r="A154" s="3" t="s">
        <v>185</v>
      </c>
      <c r="B154" s="3" t="s">
        <v>191</v>
      </c>
      <c r="C154" s="3" t="s">
        <v>63</v>
      </c>
      <c r="D154" s="3">
        <v>39.509909999999998</v>
      </c>
      <c r="E154" s="3">
        <v>42.44267</v>
      </c>
      <c r="F154" s="3" t="s">
        <v>63</v>
      </c>
      <c r="G154" s="3">
        <v>47.170650000000002</v>
      </c>
      <c r="H154" s="3">
        <v>50.014220000000002</v>
      </c>
      <c r="I154" s="3">
        <v>49.146349999999998</v>
      </c>
      <c r="J154" s="3">
        <v>44.752229999999997</v>
      </c>
      <c r="K154" s="3" t="s">
        <v>63</v>
      </c>
      <c r="L154" s="3">
        <v>43.456789999999998</v>
      </c>
      <c r="M154" s="3" t="s">
        <v>63</v>
      </c>
      <c r="N154" s="3"/>
      <c r="O154" s="3"/>
    </row>
    <row r="155" spans="1:15" x14ac:dyDescent="0.25">
      <c r="A155" s="3" t="s">
        <v>185</v>
      </c>
      <c r="B155" s="3" t="s">
        <v>192</v>
      </c>
      <c r="C155" s="3" t="s">
        <v>63</v>
      </c>
      <c r="D155" s="3">
        <v>6.2899399999999996</v>
      </c>
      <c r="E155" s="3" t="s">
        <v>63</v>
      </c>
      <c r="F155" s="3" t="s">
        <v>63</v>
      </c>
      <c r="G155" s="3" t="s">
        <v>63</v>
      </c>
      <c r="H155" s="3" t="s">
        <v>63</v>
      </c>
      <c r="I155" s="3" t="s">
        <v>63</v>
      </c>
      <c r="J155" s="3" t="s">
        <v>63</v>
      </c>
      <c r="K155" s="3" t="s">
        <v>63</v>
      </c>
      <c r="L155" s="3" t="s">
        <v>63</v>
      </c>
      <c r="M155" s="3" t="s">
        <v>63</v>
      </c>
      <c r="N155" s="3"/>
      <c r="O155" s="3"/>
    </row>
    <row r="156" spans="1:15" x14ac:dyDescent="0.25">
      <c r="A156" s="3" t="s">
        <v>185</v>
      </c>
      <c r="B156" s="3" t="s">
        <v>193</v>
      </c>
      <c r="C156" s="3" t="s">
        <v>63</v>
      </c>
      <c r="D156" s="3" t="s">
        <v>63</v>
      </c>
      <c r="E156" s="3" t="s">
        <v>63</v>
      </c>
      <c r="F156" s="3" t="s">
        <v>63</v>
      </c>
      <c r="G156" s="3" t="s">
        <v>63</v>
      </c>
      <c r="H156" s="3">
        <v>7.8895</v>
      </c>
      <c r="I156" s="3">
        <v>9.5364799999999992</v>
      </c>
      <c r="J156" s="3">
        <v>6.2551100000000002</v>
      </c>
      <c r="K156" s="3">
        <v>11.8864</v>
      </c>
      <c r="L156" s="3">
        <v>12.83883</v>
      </c>
      <c r="M156" s="3" t="s">
        <v>63</v>
      </c>
      <c r="N156" s="3"/>
      <c r="O156" s="3"/>
    </row>
    <row r="157" spans="1:15" x14ac:dyDescent="0.25">
      <c r="A157" s="3" t="s">
        <v>185</v>
      </c>
      <c r="B157" s="3" t="s">
        <v>194</v>
      </c>
      <c r="C157" s="3" t="s">
        <v>63</v>
      </c>
      <c r="D157" s="3" t="s">
        <v>63</v>
      </c>
      <c r="E157" s="3" t="s">
        <v>63</v>
      </c>
      <c r="F157" s="3" t="s">
        <v>63</v>
      </c>
      <c r="G157" s="3" t="s">
        <v>63</v>
      </c>
      <c r="H157" s="3" t="s">
        <v>63</v>
      </c>
      <c r="I157" s="3" t="s">
        <v>63</v>
      </c>
      <c r="J157" s="3">
        <v>38.300020000000004</v>
      </c>
      <c r="K157" s="3">
        <v>30.426970000000001</v>
      </c>
      <c r="L157" s="3" t="s">
        <v>63</v>
      </c>
      <c r="M157" s="3" t="s">
        <v>63</v>
      </c>
      <c r="N157" s="3"/>
      <c r="O157" s="3"/>
    </row>
    <row r="158" spans="1:15" x14ac:dyDescent="0.25">
      <c r="A158" s="3" t="s">
        <v>185</v>
      </c>
      <c r="B158" s="3" t="s">
        <v>195</v>
      </c>
      <c r="C158" s="3">
        <v>29.361000000000001</v>
      </c>
      <c r="D158" s="3" t="s">
        <v>63</v>
      </c>
      <c r="E158" s="3">
        <v>23.537430000000001</v>
      </c>
      <c r="F158" s="3" t="s">
        <v>63</v>
      </c>
      <c r="G158" s="3" t="s">
        <v>63</v>
      </c>
      <c r="H158" s="3" t="s">
        <v>63</v>
      </c>
      <c r="I158" s="3" t="s">
        <v>63</v>
      </c>
      <c r="J158" s="3" t="s">
        <v>63</v>
      </c>
      <c r="K158" s="3" t="s">
        <v>63</v>
      </c>
      <c r="L158" s="3" t="s">
        <v>63</v>
      </c>
      <c r="M158" s="3" t="s">
        <v>63</v>
      </c>
      <c r="N158" s="3"/>
      <c r="O158" s="3"/>
    </row>
    <row r="159" spans="1:15" x14ac:dyDescent="0.25">
      <c r="A159" s="3" t="s">
        <v>185</v>
      </c>
      <c r="B159" s="3" t="s">
        <v>196</v>
      </c>
      <c r="C159" s="3" t="s">
        <v>63</v>
      </c>
      <c r="D159" s="3" t="s">
        <v>63</v>
      </c>
      <c r="E159" s="3" t="s">
        <v>63</v>
      </c>
      <c r="F159" s="3">
        <v>19.520879999999998</v>
      </c>
      <c r="G159" s="3">
        <v>17.251719999999999</v>
      </c>
      <c r="H159" s="3" t="s">
        <v>63</v>
      </c>
      <c r="I159" s="3">
        <v>21.503270000000001</v>
      </c>
      <c r="J159" s="3">
        <v>22.440100000000001</v>
      </c>
      <c r="K159" s="3" t="s">
        <v>63</v>
      </c>
      <c r="L159" s="3">
        <v>21.882149999999999</v>
      </c>
      <c r="M159" s="3" t="s">
        <v>63</v>
      </c>
      <c r="N159" s="3"/>
      <c r="O159" s="3"/>
    </row>
    <row r="160" spans="1:15" x14ac:dyDescent="0.25">
      <c r="A160" s="3" t="s">
        <v>185</v>
      </c>
      <c r="B160" s="3" t="s">
        <v>198</v>
      </c>
      <c r="C160" s="3" t="s">
        <v>63</v>
      </c>
      <c r="D160" s="3">
        <v>8.5353999999999992</v>
      </c>
      <c r="E160" s="3" t="s">
        <v>63</v>
      </c>
      <c r="F160" s="3" t="s">
        <v>63</v>
      </c>
      <c r="G160" s="3" t="s">
        <v>63</v>
      </c>
      <c r="H160" s="3" t="s">
        <v>63</v>
      </c>
      <c r="I160" s="3">
        <v>12.40029</v>
      </c>
      <c r="J160" s="3">
        <v>7.9011199999999997</v>
      </c>
      <c r="K160" s="3">
        <v>9.6573499999999992</v>
      </c>
      <c r="L160" s="3">
        <v>11.87087</v>
      </c>
      <c r="M160" s="3">
        <v>12.32687</v>
      </c>
      <c r="N160" s="3"/>
      <c r="O160" s="3"/>
    </row>
    <row r="161" spans="1:15" x14ac:dyDescent="0.25">
      <c r="A161" s="3" t="s">
        <v>185</v>
      </c>
      <c r="B161" s="3" t="s">
        <v>296</v>
      </c>
      <c r="C161" s="3" t="s">
        <v>63</v>
      </c>
      <c r="D161" s="3">
        <v>55.697339999999997</v>
      </c>
      <c r="E161" s="3" t="s">
        <v>63</v>
      </c>
      <c r="F161" s="3" t="s">
        <v>63</v>
      </c>
      <c r="G161" s="3" t="s">
        <v>63</v>
      </c>
      <c r="H161" s="3">
        <v>44.910299999999999</v>
      </c>
      <c r="I161" s="3" t="s">
        <v>63</v>
      </c>
      <c r="J161" s="3" t="s">
        <v>63</v>
      </c>
      <c r="K161" s="3" t="s">
        <v>63</v>
      </c>
      <c r="L161" s="3" t="s">
        <v>63</v>
      </c>
      <c r="M161" s="3" t="s">
        <v>63</v>
      </c>
      <c r="N161" s="3"/>
      <c r="O161" s="3"/>
    </row>
    <row r="162" spans="1:15" x14ac:dyDescent="0.25">
      <c r="A162" s="3" t="s">
        <v>185</v>
      </c>
      <c r="B162" s="3" t="s">
        <v>297</v>
      </c>
      <c r="C162" s="3">
        <v>38.21078</v>
      </c>
      <c r="D162" s="3">
        <v>40.397570000000002</v>
      </c>
      <c r="E162" s="3">
        <v>42.057810000000003</v>
      </c>
      <c r="F162" s="3">
        <v>23.36129</v>
      </c>
      <c r="G162" s="3">
        <v>21.303650000000001</v>
      </c>
      <c r="H162" s="3">
        <v>21.583929999999999</v>
      </c>
      <c r="I162" s="3" t="s">
        <v>63</v>
      </c>
      <c r="J162" s="3">
        <v>23.761710000000001</v>
      </c>
      <c r="K162" s="3">
        <v>26.53425</v>
      </c>
      <c r="L162" s="3" t="s">
        <v>63</v>
      </c>
      <c r="M162" s="3" t="s">
        <v>63</v>
      </c>
      <c r="N162" s="3"/>
      <c r="O162" s="3"/>
    </row>
    <row r="163" spans="1:15" x14ac:dyDescent="0.25">
      <c r="A163" s="3" t="s">
        <v>185</v>
      </c>
      <c r="B163" s="3" t="s">
        <v>199</v>
      </c>
      <c r="C163" s="3" t="s">
        <v>63</v>
      </c>
      <c r="D163" s="3">
        <v>18.742149999999999</v>
      </c>
      <c r="E163" s="3" t="s">
        <v>63</v>
      </c>
      <c r="F163" s="3" t="s">
        <v>63</v>
      </c>
      <c r="G163" s="3" t="s">
        <v>63</v>
      </c>
      <c r="H163" s="3" t="s">
        <v>63</v>
      </c>
      <c r="I163" s="3" t="s">
        <v>63</v>
      </c>
      <c r="J163" s="3" t="s">
        <v>63</v>
      </c>
      <c r="K163" s="3" t="s">
        <v>63</v>
      </c>
      <c r="L163" s="3" t="s">
        <v>63</v>
      </c>
      <c r="M163" s="3" t="s">
        <v>63</v>
      </c>
      <c r="N163" s="3"/>
      <c r="O163" s="3"/>
    </row>
    <row r="164" spans="1:15" x14ac:dyDescent="0.25">
      <c r="A164" s="3" t="s">
        <v>185</v>
      </c>
      <c r="B164" s="3" t="s">
        <v>200</v>
      </c>
      <c r="C164" s="3">
        <v>5.0200500000000003</v>
      </c>
      <c r="D164" s="3">
        <v>6.0776399999999997</v>
      </c>
      <c r="E164" s="3">
        <v>26.163430000000002</v>
      </c>
      <c r="F164" s="3" t="s">
        <v>63</v>
      </c>
      <c r="G164" s="3">
        <v>33.150739999999999</v>
      </c>
      <c r="H164" s="3">
        <v>35.876420000000003</v>
      </c>
      <c r="I164" s="3" t="s">
        <v>63</v>
      </c>
      <c r="J164" s="3" t="s">
        <v>63</v>
      </c>
      <c r="K164" s="3" t="s">
        <v>63</v>
      </c>
      <c r="L164" s="3" t="s">
        <v>63</v>
      </c>
      <c r="M164" s="3" t="s">
        <v>63</v>
      </c>
      <c r="N164" s="3"/>
      <c r="O164" s="3"/>
    </row>
    <row r="165" spans="1:15" x14ac:dyDescent="0.25">
      <c r="A165" s="3" t="s">
        <v>185</v>
      </c>
      <c r="B165" s="3" t="s">
        <v>203</v>
      </c>
      <c r="C165" s="3" t="s">
        <v>63</v>
      </c>
      <c r="D165" s="3" t="s">
        <v>63</v>
      </c>
      <c r="E165" s="3" t="s">
        <v>63</v>
      </c>
      <c r="F165" s="3">
        <v>87.23554</v>
      </c>
      <c r="G165" s="3" t="s">
        <v>63</v>
      </c>
      <c r="H165" s="3" t="s">
        <v>63</v>
      </c>
      <c r="I165" s="3" t="s">
        <v>63</v>
      </c>
      <c r="J165" s="3">
        <v>83.409630000000007</v>
      </c>
      <c r="K165" s="3">
        <v>93.373769999999993</v>
      </c>
      <c r="L165" s="3">
        <v>87.626350000000002</v>
      </c>
      <c r="M165" s="3" t="s">
        <v>63</v>
      </c>
      <c r="N165" s="3"/>
      <c r="O165" s="3"/>
    </row>
    <row r="166" spans="1:15" x14ac:dyDescent="0.25">
      <c r="A166" s="3" t="s">
        <v>185</v>
      </c>
      <c r="B166" s="3" t="s">
        <v>204</v>
      </c>
      <c r="C166" s="3">
        <v>22.22814</v>
      </c>
      <c r="D166" s="3">
        <v>29.059419999999999</v>
      </c>
      <c r="E166" s="3" t="s">
        <v>63</v>
      </c>
      <c r="F166" s="3">
        <v>36.402279999999998</v>
      </c>
      <c r="G166" s="3">
        <v>40.243470000000002</v>
      </c>
      <c r="H166" s="3" t="s">
        <v>63</v>
      </c>
      <c r="I166" s="3">
        <v>39.670259999999999</v>
      </c>
      <c r="J166" s="3" t="s">
        <v>63</v>
      </c>
      <c r="K166" s="3" t="s">
        <v>63</v>
      </c>
      <c r="L166" s="3" t="s">
        <v>63</v>
      </c>
      <c r="M166" s="3" t="s">
        <v>63</v>
      </c>
      <c r="N166" s="3"/>
      <c r="O166" s="3"/>
    </row>
    <row r="167" spans="1:15" x14ac:dyDescent="0.25">
      <c r="A167" s="3" t="s">
        <v>185</v>
      </c>
      <c r="B167" s="3" t="s">
        <v>207</v>
      </c>
      <c r="C167" s="3" t="s">
        <v>63</v>
      </c>
      <c r="D167" s="3" t="s">
        <v>63</v>
      </c>
      <c r="E167" s="3" t="s">
        <v>63</v>
      </c>
      <c r="F167" s="3">
        <v>44.868560000000002</v>
      </c>
      <c r="G167" s="3">
        <v>38.100709999999999</v>
      </c>
      <c r="H167" s="3">
        <v>44.431460000000001</v>
      </c>
      <c r="I167" s="3">
        <v>42.87818</v>
      </c>
      <c r="J167" s="3" t="s">
        <v>63</v>
      </c>
      <c r="K167" s="3" t="s">
        <v>63</v>
      </c>
      <c r="L167" s="3" t="s">
        <v>63</v>
      </c>
      <c r="M167" s="3" t="s">
        <v>63</v>
      </c>
      <c r="N167" s="3"/>
      <c r="O167" s="3"/>
    </row>
    <row r="168" spans="1:15" x14ac:dyDescent="0.25">
      <c r="A168" s="3" t="s">
        <v>185</v>
      </c>
      <c r="B168" s="3" t="s">
        <v>208</v>
      </c>
      <c r="C168" s="3" t="s">
        <v>63</v>
      </c>
      <c r="D168" s="3" t="s">
        <v>63</v>
      </c>
      <c r="E168" s="3" t="s">
        <v>63</v>
      </c>
      <c r="F168" s="3" t="s">
        <v>63</v>
      </c>
      <c r="G168" s="3">
        <v>86.350250000000003</v>
      </c>
      <c r="H168" s="3">
        <v>82.593149999999994</v>
      </c>
      <c r="I168" s="3" t="s">
        <v>63</v>
      </c>
      <c r="J168" s="3">
        <v>78.734179999999995</v>
      </c>
      <c r="K168" s="3" t="s">
        <v>63</v>
      </c>
      <c r="L168" s="3" t="s">
        <v>63</v>
      </c>
      <c r="M168" s="3" t="s">
        <v>63</v>
      </c>
      <c r="N168" s="3"/>
      <c r="O168" s="3"/>
    </row>
    <row r="169" spans="1:15" x14ac:dyDescent="0.25">
      <c r="A169" s="3" t="s">
        <v>185</v>
      </c>
      <c r="B169" s="3" t="s">
        <v>209</v>
      </c>
      <c r="C169" s="3" t="s">
        <v>63</v>
      </c>
      <c r="D169" s="3" t="s">
        <v>63</v>
      </c>
      <c r="E169" s="3" t="s">
        <v>63</v>
      </c>
      <c r="F169" s="3" t="s">
        <v>63</v>
      </c>
      <c r="G169" s="3" t="s">
        <v>63</v>
      </c>
      <c r="H169" s="3" t="s">
        <v>63</v>
      </c>
      <c r="I169" s="3" t="s">
        <v>63</v>
      </c>
      <c r="J169" s="3" t="s">
        <v>63</v>
      </c>
      <c r="K169" s="3">
        <v>62.889360000000003</v>
      </c>
      <c r="L169" s="3">
        <v>61.994630000000001</v>
      </c>
      <c r="M169" s="3" t="s">
        <v>63</v>
      </c>
      <c r="N169" s="3"/>
      <c r="O169" s="3"/>
    </row>
    <row r="170" spans="1:15" x14ac:dyDescent="0.25">
      <c r="A170" s="3" t="s">
        <v>185</v>
      </c>
      <c r="B170" s="3" t="s">
        <v>211</v>
      </c>
      <c r="C170" s="3">
        <v>48.71734</v>
      </c>
      <c r="D170" s="3">
        <v>49.728270000000002</v>
      </c>
      <c r="E170" s="3" t="s">
        <v>63</v>
      </c>
      <c r="F170" s="3" t="s">
        <v>63</v>
      </c>
      <c r="G170" s="3">
        <v>42.041499999999999</v>
      </c>
      <c r="H170" s="3">
        <v>41.449579999999997</v>
      </c>
      <c r="I170" s="3">
        <v>42.941809999999997</v>
      </c>
      <c r="J170" s="3">
        <v>48.07911</v>
      </c>
      <c r="K170" s="3">
        <v>43.116849999999999</v>
      </c>
      <c r="L170" s="3" t="s">
        <v>63</v>
      </c>
      <c r="M170" s="3" t="s">
        <v>63</v>
      </c>
      <c r="N170" s="3"/>
      <c r="O170" s="3"/>
    </row>
    <row r="171" spans="1:15" x14ac:dyDescent="0.25">
      <c r="A171" s="3" t="s">
        <v>185</v>
      </c>
      <c r="B171" s="3" t="s">
        <v>213</v>
      </c>
      <c r="C171" s="3">
        <v>92.515140000000002</v>
      </c>
      <c r="D171" s="3">
        <v>90.025030000000001</v>
      </c>
      <c r="E171" s="3">
        <v>99.448210000000003</v>
      </c>
      <c r="F171" s="3">
        <v>99.708920000000006</v>
      </c>
      <c r="G171" s="3">
        <v>94.624549999999999</v>
      </c>
      <c r="H171" s="3">
        <v>97.104330000000004</v>
      </c>
      <c r="I171" s="3">
        <v>95.181780000000003</v>
      </c>
      <c r="J171" s="3">
        <v>89.729810000000001</v>
      </c>
      <c r="K171" s="3">
        <v>90.743269999999995</v>
      </c>
      <c r="L171" s="3">
        <v>91.892309999999995</v>
      </c>
      <c r="M171" s="3" t="s">
        <v>63</v>
      </c>
      <c r="N171" s="3"/>
      <c r="O171" s="3"/>
    </row>
    <row r="172" spans="1:15" x14ac:dyDescent="0.25">
      <c r="A172" s="3" t="s">
        <v>185</v>
      </c>
      <c r="B172" s="3" t="s">
        <v>215</v>
      </c>
      <c r="C172" s="3" t="s">
        <v>63</v>
      </c>
      <c r="D172" s="3" t="s">
        <v>63</v>
      </c>
      <c r="E172" s="3" t="s">
        <v>63</v>
      </c>
      <c r="F172" s="3">
        <v>72.529120000000006</v>
      </c>
      <c r="G172" s="3" t="s">
        <v>63</v>
      </c>
      <c r="H172" s="3" t="s">
        <v>63</v>
      </c>
      <c r="I172" s="3" t="s">
        <v>63</v>
      </c>
      <c r="J172" s="3">
        <v>69.603930000000005</v>
      </c>
      <c r="K172" s="3">
        <v>70.391580000000005</v>
      </c>
      <c r="L172" s="3" t="s">
        <v>63</v>
      </c>
      <c r="M172" s="3" t="s">
        <v>63</v>
      </c>
      <c r="N172" s="3"/>
      <c r="O172" s="3"/>
    </row>
    <row r="173" spans="1:15" x14ac:dyDescent="0.25">
      <c r="A173" s="3" t="s">
        <v>185</v>
      </c>
      <c r="B173" s="3" t="s">
        <v>216</v>
      </c>
      <c r="C173" s="3">
        <v>22.098800000000001</v>
      </c>
      <c r="D173" s="3">
        <v>21.2242</v>
      </c>
      <c r="E173" s="3">
        <v>19.814540000000001</v>
      </c>
      <c r="F173" s="3">
        <v>23.875830000000001</v>
      </c>
      <c r="G173" s="3" t="s">
        <v>63</v>
      </c>
      <c r="H173" s="3" t="s">
        <v>63</v>
      </c>
      <c r="I173" s="3">
        <v>21.571860000000001</v>
      </c>
      <c r="J173" s="3">
        <v>21.467009999999998</v>
      </c>
      <c r="K173" s="3" t="s">
        <v>63</v>
      </c>
      <c r="L173" s="3">
        <v>23.95431</v>
      </c>
      <c r="M173" s="3" t="s">
        <v>63</v>
      </c>
      <c r="N173" s="3"/>
      <c r="O173" s="3"/>
    </row>
    <row r="174" spans="1:15" x14ac:dyDescent="0.25">
      <c r="A174" s="3" t="s">
        <v>185</v>
      </c>
      <c r="B174" s="3" t="s">
        <v>217</v>
      </c>
      <c r="C174" s="3" t="s">
        <v>63</v>
      </c>
      <c r="D174" s="3" t="s">
        <v>63</v>
      </c>
      <c r="E174" s="3" t="s">
        <v>63</v>
      </c>
      <c r="F174" s="3" t="s">
        <v>63</v>
      </c>
      <c r="G174" s="3" t="s">
        <v>63</v>
      </c>
      <c r="H174" s="3" t="s">
        <v>63</v>
      </c>
      <c r="I174" s="3">
        <v>41.515050000000002</v>
      </c>
      <c r="J174" s="3">
        <v>43.725290000000001</v>
      </c>
      <c r="K174" s="3">
        <v>48.637219999999999</v>
      </c>
      <c r="L174" s="3">
        <v>53.198889999999999</v>
      </c>
      <c r="M174" s="3" t="s">
        <v>63</v>
      </c>
      <c r="N174" s="3"/>
      <c r="O174" s="3"/>
    </row>
    <row r="175" spans="1:15" x14ac:dyDescent="0.25">
      <c r="A175" s="3" t="s">
        <v>185</v>
      </c>
      <c r="B175" s="3" t="s">
        <v>218</v>
      </c>
      <c r="C175" s="3" t="s">
        <v>63</v>
      </c>
      <c r="D175" s="3" t="s">
        <v>63</v>
      </c>
      <c r="E175" s="3" t="s">
        <v>63</v>
      </c>
      <c r="F175" s="3">
        <v>47.896000000000001</v>
      </c>
      <c r="G175" s="3">
        <v>46.974850000000004</v>
      </c>
      <c r="H175" s="3">
        <v>53.71622</v>
      </c>
      <c r="I175" s="3" t="s">
        <v>63</v>
      </c>
      <c r="J175" s="3" t="s">
        <v>63</v>
      </c>
      <c r="K175" s="3" t="s">
        <v>63</v>
      </c>
      <c r="L175" s="3" t="s">
        <v>63</v>
      </c>
      <c r="M175" s="3" t="s">
        <v>63</v>
      </c>
      <c r="N175" s="3"/>
      <c r="O175" s="3"/>
    </row>
    <row r="176" spans="1:15" x14ac:dyDescent="0.25">
      <c r="A176" s="3" t="s">
        <v>185</v>
      </c>
      <c r="B176" s="3" t="s">
        <v>219</v>
      </c>
      <c r="C176" s="3">
        <v>15.079040000000001</v>
      </c>
      <c r="D176" s="3">
        <v>16.546479999999999</v>
      </c>
      <c r="E176" s="3">
        <v>17.313469999999999</v>
      </c>
      <c r="F176" s="3">
        <v>16.91011</v>
      </c>
      <c r="G176" s="3">
        <v>19.05292</v>
      </c>
      <c r="H176" s="3">
        <v>18.78471</v>
      </c>
      <c r="I176" s="3" t="s">
        <v>63</v>
      </c>
      <c r="J176" s="3" t="s">
        <v>63</v>
      </c>
      <c r="K176" s="3" t="s">
        <v>63</v>
      </c>
      <c r="L176" s="3">
        <v>17.10417</v>
      </c>
      <c r="M176" s="3" t="s">
        <v>63</v>
      </c>
      <c r="N176" s="3"/>
      <c r="O176" s="3"/>
    </row>
    <row r="177" spans="1:15" x14ac:dyDescent="0.25">
      <c r="A177" s="3" t="s">
        <v>185</v>
      </c>
      <c r="B177" s="3" t="s">
        <v>220</v>
      </c>
      <c r="C177" s="3">
        <v>100</v>
      </c>
      <c r="D177" s="3">
        <v>96.144099999999995</v>
      </c>
      <c r="E177" s="3" t="s">
        <v>63</v>
      </c>
      <c r="F177" s="3">
        <v>98.349379999999996</v>
      </c>
      <c r="G177" s="3">
        <v>95.403549999999996</v>
      </c>
      <c r="H177" s="3">
        <v>97.640889999999999</v>
      </c>
      <c r="I177" s="3">
        <v>100</v>
      </c>
      <c r="J177" s="3">
        <v>100</v>
      </c>
      <c r="K177" s="3">
        <v>96.153850000000006</v>
      </c>
      <c r="L177" s="3">
        <v>94.358969999999999</v>
      </c>
      <c r="M177" s="3" t="s">
        <v>63</v>
      </c>
      <c r="N177" s="3"/>
      <c r="O177" s="3"/>
    </row>
    <row r="178" spans="1:15" x14ac:dyDescent="0.25">
      <c r="A178" s="3" t="s">
        <v>185</v>
      </c>
      <c r="B178" s="3" t="s">
        <v>221</v>
      </c>
      <c r="C178" s="3" t="s">
        <v>63</v>
      </c>
      <c r="D178" s="3" t="s">
        <v>63</v>
      </c>
      <c r="E178" s="3">
        <v>36.132980000000003</v>
      </c>
      <c r="F178" s="3" t="s">
        <v>63</v>
      </c>
      <c r="G178" s="3" t="s">
        <v>63</v>
      </c>
      <c r="H178" s="3">
        <v>34.463459999999998</v>
      </c>
      <c r="I178" s="3">
        <v>30.948</v>
      </c>
      <c r="J178" s="3">
        <v>38.426749999999998</v>
      </c>
      <c r="K178" s="3">
        <v>42.912880000000001</v>
      </c>
      <c r="L178" s="3">
        <v>42.96058</v>
      </c>
      <c r="M178" s="3" t="s">
        <v>63</v>
      </c>
      <c r="N178" s="3"/>
      <c r="O178" s="3"/>
    </row>
    <row r="179" spans="1:15" x14ac:dyDescent="0.25">
      <c r="A179" s="3" t="s">
        <v>185</v>
      </c>
      <c r="B179" s="3" t="s">
        <v>223</v>
      </c>
      <c r="C179" s="3" t="s">
        <v>63</v>
      </c>
      <c r="D179" s="3">
        <v>18.412400000000002</v>
      </c>
      <c r="E179" s="3" t="s">
        <v>63</v>
      </c>
      <c r="F179" s="3" t="s">
        <v>63</v>
      </c>
      <c r="G179" s="3" t="s">
        <v>63</v>
      </c>
      <c r="H179" s="3">
        <v>18.871469999999999</v>
      </c>
      <c r="I179" s="3" t="s">
        <v>63</v>
      </c>
      <c r="J179" s="3" t="s">
        <v>63</v>
      </c>
      <c r="K179" s="3" t="s">
        <v>63</v>
      </c>
      <c r="L179" s="3" t="s">
        <v>63</v>
      </c>
      <c r="M179" s="3" t="s">
        <v>63</v>
      </c>
      <c r="N179" s="3"/>
      <c r="O179" s="3"/>
    </row>
    <row r="180" spans="1:15" x14ac:dyDescent="0.25">
      <c r="A180" s="3" t="s">
        <v>185</v>
      </c>
      <c r="B180" s="3" t="s">
        <v>224</v>
      </c>
      <c r="C180" s="3" t="s">
        <v>63</v>
      </c>
      <c r="D180" s="3" t="s">
        <v>63</v>
      </c>
      <c r="E180" s="3" t="s">
        <v>63</v>
      </c>
      <c r="F180" s="3" t="s">
        <v>63</v>
      </c>
      <c r="G180" s="3" t="s">
        <v>63</v>
      </c>
      <c r="H180" s="3" t="s">
        <v>63</v>
      </c>
      <c r="I180" s="3" t="s">
        <v>63</v>
      </c>
      <c r="J180" s="3" t="s">
        <v>63</v>
      </c>
      <c r="K180" s="3">
        <v>96.666399999999996</v>
      </c>
      <c r="L180" s="3">
        <v>93.391769999999994</v>
      </c>
      <c r="M180" s="3" t="s">
        <v>63</v>
      </c>
      <c r="N180" s="3"/>
      <c r="O180" s="3"/>
    </row>
    <row r="181" spans="1:15" x14ac:dyDescent="0.25">
      <c r="A181" s="3" t="s">
        <v>185</v>
      </c>
      <c r="B181" s="3" t="s">
        <v>225</v>
      </c>
      <c r="C181" s="3">
        <v>35.136130000000001</v>
      </c>
      <c r="D181" s="3" t="s">
        <v>63</v>
      </c>
      <c r="E181" s="3" t="s">
        <v>63</v>
      </c>
      <c r="F181" s="3" t="s">
        <v>63</v>
      </c>
      <c r="G181" s="3" t="s">
        <v>63</v>
      </c>
      <c r="H181" s="3" t="s">
        <v>63</v>
      </c>
      <c r="I181" s="3" t="s">
        <v>63</v>
      </c>
      <c r="J181" s="3" t="s">
        <v>63</v>
      </c>
      <c r="K181" s="3" t="s">
        <v>63</v>
      </c>
      <c r="L181" s="3" t="s">
        <v>63</v>
      </c>
      <c r="M181" s="3" t="s">
        <v>63</v>
      </c>
      <c r="N181" s="3"/>
      <c r="O181" s="3"/>
    </row>
    <row r="182" spans="1:15" x14ac:dyDescent="0.25">
      <c r="A182" s="3" t="s">
        <v>185</v>
      </c>
      <c r="B182" s="3" t="s">
        <v>226</v>
      </c>
      <c r="C182" s="3">
        <v>41.986879999999999</v>
      </c>
      <c r="D182" s="3" t="s">
        <v>63</v>
      </c>
      <c r="E182" s="3">
        <v>51.231610000000003</v>
      </c>
      <c r="F182" s="3">
        <v>50.553190000000001</v>
      </c>
      <c r="G182" s="3" t="s">
        <v>63</v>
      </c>
      <c r="H182" s="3" t="s">
        <v>63</v>
      </c>
      <c r="I182" s="3">
        <v>45.51399</v>
      </c>
      <c r="J182" s="3">
        <v>55.793680000000002</v>
      </c>
      <c r="K182" s="3">
        <v>56.936430000000001</v>
      </c>
      <c r="L182" s="3">
        <v>58.292610000000003</v>
      </c>
      <c r="M182" s="3" t="s">
        <v>63</v>
      </c>
      <c r="N182" s="3"/>
      <c r="O182" s="3"/>
    </row>
    <row r="183" spans="1:15" x14ac:dyDescent="0.25">
      <c r="A183" s="3" t="s">
        <v>185</v>
      </c>
      <c r="B183" s="3" t="s">
        <v>228</v>
      </c>
      <c r="C183" s="3" t="s">
        <v>63</v>
      </c>
      <c r="D183" s="3" t="s">
        <v>63</v>
      </c>
      <c r="E183" s="3">
        <v>46.357689999999998</v>
      </c>
      <c r="F183" s="3">
        <v>41.50414</v>
      </c>
      <c r="G183" s="3" t="s">
        <v>63</v>
      </c>
      <c r="H183" s="3" t="s">
        <v>63</v>
      </c>
      <c r="I183" s="3" t="s">
        <v>63</v>
      </c>
      <c r="J183" s="3" t="s">
        <v>63</v>
      </c>
      <c r="K183" s="3" t="s">
        <v>63</v>
      </c>
      <c r="L183" s="3" t="s">
        <v>63</v>
      </c>
      <c r="M183" s="3" t="s">
        <v>63</v>
      </c>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303</v>
      </c>
    </row>
    <row r="4" spans="1:15" x14ac:dyDescent="0.25">
      <c r="A4" t="s">
        <v>304</v>
      </c>
    </row>
    <row r="5" spans="1:15" x14ac:dyDescent="0.25">
      <c r="A5" t="s">
        <v>305</v>
      </c>
    </row>
    <row r="6" spans="1:15" x14ac:dyDescent="0.25">
      <c r="A6" t="s">
        <v>308</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64</v>
      </c>
      <c r="C11" s="3">
        <v>36.583320000000001</v>
      </c>
      <c r="D11" s="3" t="s">
        <v>63</v>
      </c>
      <c r="E11" s="3" t="s">
        <v>63</v>
      </c>
      <c r="F11" s="3" t="s">
        <v>63</v>
      </c>
      <c r="G11" s="3" t="s">
        <v>63</v>
      </c>
      <c r="H11" s="3" t="s">
        <v>63</v>
      </c>
      <c r="I11" s="3" t="s">
        <v>63</v>
      </c>
      <c r="J11" s="3" t="s">
        <v>63</v>
      </c>
      <c r="K11" s="3" t="s">
        <v>63</v>
      </c>
      <c r="L11" s="3" t="s">
        <v>63</v>
      </c>
      <c r="M11" s="3" t="s">
        <v>63</v>
      </c>
      <c r="N11" s="3"/>
      <c r="O11" s="3"/>
    </row>
    <row r="12" spans="1:15" x14ac:dyDescent="0.25">
      <c r="A12" s="3" t="s">
        <v>61</v>
      </c>
      <c r="B12" s="3" t="s">
        <v>65</v>
      </c>
      <c r="C12" s="3" t="s">
        <v>63</v>
      </c>
      <c r="D12" s="3" t="s">
        <v>63</v>
      </c>
      <c r="E12" s="3" t="s">
        <v>63</v>
      </c>
      <c r="F12" s="3" t="s">
        <v>63</v>
      </c>
      <c r="G12" s="3" t="s">
        <v>63</v>
      </c>
      <c r="H12" s="3" t="s">
        <v>63</v>
      </c>
      <c r="I12" s="3" t="s">
        <v>63</v>
      </c>
      <c r="J12" s="3" t="s">
        <v>63</v>
      </c>
      <c r="K12" s="3">
        <v>33.926020000000001</v>
      </c>
      <c r="L12" s="3" t="s">
        <v>63</v>
      </c>
      <c r="M12" s="3">
        <v>41.535499999999999</v>
      </c>
      <c r="N12" s="3"/>
      <c r="O12" s="3"/>
    </row>
    <row r="13" spans="1:15" x14ac:dyDescent="0.25">
      <c r="A13" s="3" t="s">
        <v>61</v>
      </c>
      <c r="B13" s="3" t="s">
        <v>67</v>
      </c>
      <c r="C13" s="3" t="s">
        <v>63</v>
      </c>
      <c r="D13" s="3" t="s">
        <v>63</v>
      </c>
      <c r="E13" s="3" t="s">
        <v>63</v>
      </c>
      <c r="F13" s="3">
        <v>36.557029999999997</v>
      </c>
      <c r="G13" s="3">
        <v>39.647970000000001</v>
      </c>
      <c r="H13" s="3">
        <v>48.662979999999997</v>
      </c>
      <c r="I13" s="3">
        <v>50.466639999999998</v>
      </c>
      <c r="J13" s="3" t="s">
        <v>63</v>
      </c>
      <c r="K13" s="3" t="s">
        <v>63</v>
      </c>
      <c r="L13" s="3" t="s">
        <v>63</v>
      </c>
      <c r="M13" s="3" t="s">
        <v>63</v>
      </c>
      <c r="N13" s="3"/>
      <c r="O13" s="3"/>
    </row>
    <row r="14" spans="1:15" x14ac:dyDescent="0.25">
      <c r="A14" s="3" t="s">
        <v>61</v>
      </c>
      <c r="B14" s="3" t="s">
        <v>68</v>
      </c>
      <c r="C14" s="3" t="s">
        <v>63</v>
      </c>
      <c r="D14" s="3">
        <v>98.425640000000001</v>
      </c>
      <c r="E14" s="3">
        <v>97.578959999999995</v>
      </c>
      <c r="F14" s="3">
        <v>98.082009999999997</v>
      </c>
      <c r="G14" s="3">
        <v>98.015299999999996</v>
      </c>
      <c r="H14" s="3">
        <v>89.587220000000002</v>
      </c>
      <c r="I14" s="3">
        <v>87.562190000000001</v>
      </c>
      <c r="J14" s="3" t="s">
        <v>63</v>
      </c>
      <c r="K14" s="3" t="s">
        <v>63</v>
      </c>
      <c r="L14" s="3">
        <v>88.698999999999998</v>
      </c>
      <c r="M14" s="3" t="s">
        <v>63</v>
      </c>
      <c r="N14" s="3"/>
      <c r="O14" s="3"/>
    </row>
    <row r="15" spans="1:15" x14ac:dyDescent="0.25">
      <c r="A15" s="3" t="s">
        <v>61</v>
      </c>
      <c r="B15" s="3" t="s">
        <v>69</v>
      </c>
      <c r="C15" s="3">
        <v>52.460830000000001</v>
      </c>
      <c r="D15" s="3">
        <v>55.224029999999999</v>
      </c>
      <c r="E15" s="3">
        <v>63.157089999999997</v>
      </c>
      <c r="F15" s="3">
        <v>63.328400000000002</v>
      </c>
      <c r="G15" s="3">
        <v>66.006200000000007</v>
      </c>
      <c r="H15" s="3">
        <v>67.998559999999998</v>
      </c>
      <c r="I15" s="3">
        <v>71.473709999999997</v>
      </c>
      <c r="J15" s="3">
        <v>94.439599999999999</v>
      </c>
      <c r="K15" s="3">
        <v>90.837419999999995</v>
      </c>
      <c r="L15" s="3">
        <v>89.101280000000003</v>
      </c>
      <c r="M15" s="3" t="s">
        <v>63</v>
      </c>
      <c r="N15" s="3"/>
      <c r="O15" s="3"/>
    </row>
    <row r="16" spans="1:15" x14ac:dyDescent="0.25">
      <c r="A16" s="3" t="s">
        <v>61</v>
      </c>
      <c r="B16" s="3" t="s">
        <v>70</v>
      </c>
      <c r="C16" s="3" t="s">
        <v>63</v>
      </c>
      <c r="D16" s="3" t="s">
        <v>63</v>
      </c>
      <c r="E16" s="3" t="s">
        <v>63</v>
      </c>
      <c r="F16" s="3" t="s">
        <v>63</v>
      </c>
      <c r="G16" s="3" t="s">
        <v>63</v>
      </c>
      <c r="H16" s="3">
        <v>84.44444</v>
      </c>
      <c r="I16" s="3">
        <v>93.789770000000004</v>
      </c>
      <c r="J16" s="3">
        <v>95.802289999999999</v>
      </c>
      <c r="K16" s="3">
        <v>94.429379999999995</v>
      </c>
      <c r="L16" s="3">
        <v>91.95917</v>
      </c>
      <c r="M16" s="3" t="s">
        <v>63</v>
      </c>
      <c r="N16" s="3"/>
      <c r="O16" s="3"/>
    </row>
    <row r="17" spans="1:15" x14ac:dyDescent="0.25">
      <c r="A17" s="3" t="s">
        <v>61</v>
      </c>
      <c r="B17" s="3" t="s">
        <v>71</v>
      </c>
      <c r="C17" s="3" t="s">
        <v>63</v>
      </c>
      <c r="D17" s="3">
        <v>77.806920000000005</v>
      </c>
      <c r="E17" s="3" t="s">
        <v>63</v>
      </c>
      <c r="F17" s="3">
        <v>82.838380000000001</v>
      </c>
      <c r="G17" s="3">
        <v>89.081109999999995</v>
      </c>
      <c r="H17" s="3">
        <v>86.994889999999998</v>
      </c>
      <c r="I17" s="3">
        <v>90.813270000000003</v>
      </c>
      <c r="J17" s="3">
        <v>93.359440000000006</v>
      </c>
      <c r="K17" s="3" t="s">
        <v>63</v>
      </c>
      <c r="L17" s="3">
        <v>90.980699999999999</v>
      </c>
      <c r="M17" s="3" t="s">
        <v>63</v>
      </c>
      <c r="N17" s="3"/>
      <c r="O17" s="3"/>
    </row>
    <row r="18" spans="1:15" x14ac:dyDescent="0.25">
      <c r="A18" s="3" t="s">
        <v>61</v>
      </c>
      <c r="B18" s="3" t="s">
        <v>72</v>
      </c>
      <c r="C18" s="3" t="s">
        <v>63</v>
      </c>
      <c r="D18" s="3" t="s">
        <v>63</v>
      </c>
      <c r="E18" s="3" t="s">
        <v>63</v>
      </c>
      <c r="F18" s="3" t="s">
        <v>63</v>
      </c>
      <c r="G18" s="3">
        <v>100</v>
      </c>
      <c r="H18" s="3">
        <v>100</v>
      </c>
      <c r="I18" s="3" t="s">
        <v>63</v>
      </c>
      <c r="J18" s="3">
        <v>100</v>
      </c>
      <c r="K18" s="3">
        <v>100</v>
      </c>
      <c r="L18" s="3">
        <v>100</v>
      </c>
      <c r="M18" s="3" t="s">
        <v>63</v>
      </c>
      <c r="N18" s="3"/>
      <c r="O18" s="3"/>
    </row>
    <row r="19" spans="1:15" x14ac:dyDescent="0.25">
      <c r="A19" s="3" t="s">
        <v>61</v>
      </c>
      <c r="B19" s="3" t="s">
        <v>74</v>
      </c>
      <c r="C19" s="3">
        <v>8.5996100000000002</v>
      </c>
      <c r="D19" s="3">
        <v>10.38348</v>
      </c>
      <c r="E19" s="3">
        <v>11.669890000000001</v>
      </c>
      <c r="F19" s="3">
        <v>11.67794</v>
      </c>
      <c r="G19" s="3">
        <v>11.097670000000001</v>
      </c>
      <c r="H19" s="3">
        <v>12.210150000000001</v>
      </c>
      <c r="I19" s="3">
        <v>15.19004</v>
      </c>
      <c r="J19" s="3">
        <v>13.37515</v>
      </c>
      <c r="K19" s="3" t="s">
        <v>63</v>
      </c>
      <c r="L19" s="3" t="s">
        <v>63</v>
      </c>
      <c r="M19" s="3" t="s">
        <v>63</v>
      </c>
      <c r="N19" s="3"/>
      <c r="O19" s="3"/>
    </row>
    <row r="20" spans="1:15" x14ac:dyDescent="0.25">
      <c r="A20" s="3" t="s">
        <v>61</v>
      </c>
      <c r="B20" s="3" t="s">
        <v>76</v>
      </c>
      <c r="C20" s="3">
        <v>33.278370000000002</v>
      </c>
      <c r="D20" s="3">
        <v>32.513280000000002</v>
      </c>
      <c r="E20" s="3">
        <v>32.366729999999997</v>
      </c>
      <c r="F20" s="3">
        <v>32.753689999999999</v>
      </c>
      <c r="G20" s="3">
        <v>29.65118</v>
      </c>
      <c r="H20" s="3">
        <v>30.99494</v>
      </c>
      <c r="I20" s="3">
        <v>29.975750000000001</v>
      </c>
      <c r="J20" s="3">
        <v>37.323740000000001</v>
      </c>
      <c r="K20" s="3">
        <v>36.951970000000003</v>
      </c>
      <c r="L20" s="3">
        <v>46.54589</v>
      </c>
      <c r="M20" s="3" t="s">
        <v>63</v>
      </c>
      <c r="N20" s="3"/>
      <c r="O20" s="3"/>
    </row>
    <row r="21" spans="1:15" x14ac:dyDescent="0.25">
      <c r="A21" s="3" t="s">
        <v>77</v>
      </c>
      <c r="B21" s="3" t="s">
        <v>78</v>
      </c>
      <c r="C21" s="3">
        <v>100</v>
      </c>
      <c r="D21" s="3">
        <v>100</v>
      </c>
      <c r="E21" s="3">
        <v>99.98603</v>
      </c>
      <c r="F21" s="3">
        <v>95.835610000000003</v>
      </c>
      <c r="G21" s="3">
        <v>99.955920000000006</v>
      </c>
      <c r="H21" s="3">
        <v>97.803219999999996</v>
      </c>
      <c r="I21" s="3">
        <v>88.32029</v>
      </c>
      <c r="J21" s="3">
        <v>92.147199999999998</v>
      </c>
      <c r="K21" s="3">
        <v>94.138990000000007</v>
      </c>
      <c r="L21" s="3">
        <v>83.455979999999997</v>
      </c>
      <c r="M21" s="3" t="s">
        <v>63</v>
      </c>
      <c r="N21" s="3"/>
      <c r="O21" s="3"/>
    </row>
    <row r="22" spans="1:15" x14ac:dyDescent="0.25">
      <c r="A22" s="3" t="s">
        <v>77</v>
      </c>
      <c r="B22" s="3" t="s">
        <v>79</v>
      </c>
      <c r="C22" s="3">
        <v>36.516159999999999</v>
      </c>
      <c r="D22" s="3" t="s">
        <v>63</v>
      </c>
      <c r="E22" s="3">
        <v>42.44558</v>
      </c>
      <c r="F22" s="3" t="s">
        <v>63</v>
      </c>
      <c r="G22" s="3" t="s">
        <v>63</v>
      </c>
      <c r="H22" s="3" t="s">
        <v>63</v>
      </c>
      <c r="I22" s="3" t="s">
        <v>63</v>
      </c>
      <c r="J22" s="3" t="s">
        <v>63</v>
      </c>
      <c r="K22" s="3" t="s">
        <v>63</v>
      </c>
      <c r="L22" s="3" t="s">
        <v>63</v>
      </c>
      <c r="M22" s="3" t="s">
        <v>63</v>
      </c>
      <c r="N22" s="3"/>
      <c r="O22" s="3"/>
    </row>
    <row r="23" spans="1:15" ht="30" x14ac:dyDescent="0.25">
      <c r="A23" s="3" t="s">
        <v>77</v>
      </c>
      <c r="B23" s="3" t="s">
        <v>80</v>
      </c>
      <c r="C23" s="3" t="s">
        <v>63</v>
      </c>
      <c r="D23" s="3" t="s">
        <v>63</v>
      </c>
      <c r="E23" s="3">
        <v>96.546940000000006</v>
      </c>
      <c r="F23" s="3">
        <v>94.408600000000007</v>
      </c>
      <c r="G23" s="3">
        <v>93.681619999999995</v>
      </c>
      <c r="H23" s="3">
        <v>90.830889999999997</v>
      </c>
      <c r="I23" s="3">
        <v>92.967179999999999</v>
      </c>
      <c r="J23" s="3">
        <v>93.824489999999997</v>
      </c>
      <c r="K23" s="3">
        <v>94.22448</v>
      </c>
      <c r="L23" s="3">
        <v>95.201949999999997</v>
      </c>
      <c r="M23" s="3" t="s">
        <v>63</v>
      </c>
      <c r="N23" s="3"/>
      <c r="O23" s="3"/>
    </row>
    <row r="24" spans="1:15" x14ac:dyDescent="0.25">
      <c r="A24" s="3" t="s">
        <v>77</v>
      </c>
      <c r="B24" s="3" t="s">
        <v>81</v>
      </c>
      <c r="C24" s="3">
        <v>85.459460000000007</v>
      </c>
      <c r="D24" s="3">
        <v>89.583330000000004</v>
      </c>
      <c r="E24" s="3">
        <v>95.156409999999994</v>
      </c>
      <c r="F24" s="3">
        <v>96.260390000000001</v>
      </c>
      <c r="G24" s="3">
        <v>95.325540000000004</v>
      </c>
      <c r="H24" s="3">
        <v>88.720089999999999</v>
      </c>
      <c r="I24" s="3">
        <v>90.010630000000006</v>
      </c>
      <c r="J24" s="3">
        <v>90.972219999999993</v>
      </c>
      <c r="K24" s="3">
        <v>100</v>
      </c>
      <c r="L24" s="3">
        <v>90.356830000000002</v>
      </c>
      <c r="M24" s="3" t="s">
        <v>63</v>
      </c>
      <c r="N24" s="3"/>
      <c r="O24" s="3"/>
    </row>
    <row r="25" spans="1:15" x14ac:dyDescent="0.25">
      <c r="A25" s="3" t="s">
        <v>77</v>
      </c>
      <c r="B25" s="3" t="s">
        <v>82</v>
      </c>
      <c r="C25" s="3" t="s">
        <v>63</v>
      </c>
      <c r="D25" s="3" t="s">
        <v>63</v>
      </c>
      <c r="E25" s="3" t="s">
        <v>63</v>
      </c>
      <c r="F25" s="3">
        <v>98.931240000000003</v>
      </c>
      <c r="G25" s="3">
        <v>100</v>
      </c>
      <c r="H25" s="3" t="s">
        <v>63</v>
      </c>
      <c r="I25" s="3">
        <v>91.338430000000002</v>
      </c>
      <c r="J25" s="3">
        <v>92.259190000000004</v>
      </c>
      <c r="K25" s="3">
        <v>91.79486</v>
      </c>
      <c r="L25" s="3" t="s">
        <v>63</v>
      </c>
      <c r="M25" s="3" t="s">
        <v>63</v>
      </c>
      <c r="N25" s="3"/>
      <c r="O25" s="3"/>
    </row>
    <row r="26" spans="1:15" x14ac:dyDescent="0.25">
      <c r="A26" s="3" t="s">
        <v>77</v>
      </c>
      <c r="B26" s="3" t="s">
        <v>84</v>
      </c>
      <c r="C26" s="3" t="s">
        <v>63</v>
      </c>
      <c r="D26" s="3">
        <v>37.126139999999999</v>
      </c>
      <c r="E26" s="3">
        <v>42.067270000000001</v>
      </c>
      <c r="F26" s="3">
        <v>47.56617</v>
      </c>
      <c r="G26" s="3">
        <v>51.784280000000003</v>
      </c>
      <c r="H26" s="3">
        <v>54.090260000000001</v>
      </c>
      <c r="I26" s="3">
        <v>60.212470000000003</v>
      </c>
      <c r="J26" s="3">
        <v>62.01699</v>
      </c>
      <c r="K26" s="3">
        <v>66.655330000000006</v>
      </c>
      <c r="L26" s="3">
        <v>68.689819999999997</v>
      </c>
      <c r="M26" s="3" t="s">
        <v>63</v>
      </c>
      <c r="N26" s="3"/>
      <c r="O26" s="3"/>
    </row>
    <row r="27" spans="1:15" x14ac:dyDescent="0.25">
      <c r="A27" s="3" t="s">
        <v>77</v>
      </c>
      <c r="B27" s="3" t="s">
        <v>85</v>
      </c>
      <c r="C27" s="3">
        <v>83.557640000000006</v>
      </c>
      <c r="D27" s="3" t="s">
        <v>63</v>
      </c>
      <c r="E27" s="3">
        <v>93.810739999999996</v>
      </c>
      <c r="F27" s="3">
        <v>92.942210000000003</v>
      </c>
      <c r="G27" s="3">
        <v>97.889020000000002</v>
      </c>
      <c r="H27" s="3">
        <v>98.550079999999994</v>
      </c>
      <c r="I27" s="3" t="s">
        <v>63</v>
      </c>
      <c r="J27" s="3" t="s">
        <v>63</v>
      </c>
      <c r="K27" s="3" t="s">
        <v>63</v>
      </c>
      <c r="L27" s="3" t="s">
        <v>63</v>
      </c>
      <c r="M27" s="3" t="s">
        <v>63</v>
      </c>
      <c r="N27" s="3"/>
      <c r="O27" s="3"/>
    </row>
    <row r="28" spans="1:15" x14ac:dyDescent="0.25">
      <c r="A28" s="3" t="s">
        <v>77</v>
      </c>
      <c r="B28" s="3" t="s">
        <v>86</v>
      </c>
      <c r="C28" s="3">
        <v>96.837890000000002</v>
      </c>
      <c r="D28" s="3">
        <v>94.829440000000005</v>
      </c>
      <c r="E28" s="3">
        <v>88.963620000000006</v>
      </c>
      <c r="F28" s="3">
        <v>93.392870000000002</v>
      </c>
      <c r="G28" s="3">
        <v>98.890299999999996</v>
      </c>
      <c r="H28" s="3">
        <v>91.156980000000004</v>
      </c>
      <c r="I28" s="3">
        <v>89.821070000000006</v>
      </c>
      <c r="J28" s="3">
        <v>95.143500000000003</v>
      </c>
      <c r="K28" s="3">
        <v>93.7851</v>
      </c>
      <c r="L28" s="3" t="s">
        <v>63</v>
      </c>
      <c r="M28" s="3" t="s">
        <v>63</v>
      </c>
      <c r="N28" s="3"/>
      <c r="O28" s="3"/>
    </row>
    <row r="29" spans="1:15" x14ac:dyDescent="0.25">
      <c r="A29" s="3" t="s">
        <v>77</v>
      </c>
      <c r="B29" s="3" t="s">
        <v>252</v>
      </c>
      <c r="C29" s="3" t="s">
        <v>63</v>
      </c>
      <c r="D29" s="3" t="s">
        <v>63</v>
      </c>
      <c r="E29" s="3" t="s">
        <v>63</v>
      </c>
      <c r="F29" s="3" t="s">
        <v>63</v>
      </c>
      <c r="G29" s="3" t="s">
        <v>63</v>
      </c>
      <c r="H29" s="3">
        <v>83.402140000000003</v>
      </c>
      <c r="I29" s="3">
        <v>78.26146</v>
      </c>
      <c r="J29" s="3" t="s">
        <v>63</v>
      </c>
      <c r="K29" s="3">
        <v>83.631309999999999</v>
      </c>
      <c r="L29" s="3" t="s">
        <v>63</v>
      </c>
      <c r="M29" s="3" t="s">
        <v>63</v>
      </c>
      <c r="N29" s="3"/>
      <c r="O29" s="3"/>
    </row>
    <row r="30" spans="1:15" x14ac:dyDescent="0.25">
      <c r="A30" s="3" t="s">
        <v>77</v>
      </c>
      <c r="B30" s="3" t="s">
        <v>253</v>
      </c>
      <c r="C30" s="3" t="s">
        <v>63</v>
      </c>
      <c r="D30" s="3" t="s">
        <v>63</v>
      </c>
      <c r="E30" s="3" t="s">
        <v>63</v>
      </c>
      <c r="F30" s="3">
        <v>97.732619999999997</v>
      </c>
      <c r="G30" s="3">
        <v>93.599879999999999</v>
      </c>
      <c r="H30" s="3">
        <v>90.557959999999994</v>
      </c>
      <c r="I30" s="3">
        <v>95.667420000000007</v>
      </c>
      <c r="J30" s="3">
        <v>95.726780000000005</v>
      </c>
      <c r="K30" s="3">
        <v>98.56353</v>
      </c>
      <c r="L30" s="3" t="s">
        <v>63</v>
      </c>
      <c r="M30" s="3" t="s">
        <v>63</v>
      </c>
      <c r="N30" s="3"/>
      <c r="O30" s="3"/>
    </row>
    <row r="31" spans="1:15" x14ac:dyDescent="0.25">
      <c r="A31" s="3" t="s">
        <v>77</v>
      </c>
      <c r="B31" s="3" t="s">
        <v>89</v>
      </c>
      <c r="C31" s="3">
        <v>97.085729999999998</v>
      </c>
      <c r="D31" s="3">
        <v>100</v>
      </c>
      <c r="E31" s="3">
        <v>95.767330000000001</v>
      </c>
      <c r="F31" s="3">
        <v>100</v>
      </c>
      <c r="G31" s="3">
        <v>99.058660000000003</v>
      </c>
      <c r="H31" s="3" t="s">
        <v>63</v>
      </c>
      <c r="I31" s="3" t="s">
        <v>63</v>
      </c>
      <c r="J31" s="3">
        <v>97.168980000000005</v>
      </c>
      <c r="K31" s="3">
        <v>99.114500000000007</v>
      </c>
      <c r="L31" s="3">
        <v>98.791460000000001</v>
      </c>
      <c r="M31" s="3" t="s">
        <v>63</v>
      </c>
      <c r="N31" s="3"/>
      <c r="O31" s="3"/>
    </row>
    <row r="32" spans="1:15" x14ac:dyDescent="0.25">
      <c r="A32" s="3" t="s">
        <v>77</v>
      </c>
      <c r="B32" s="3" t="s">
        <v>90</v>
      </c>
      <c r="C32" s="3" t="s">
        <v>63</v>
      </c>
      <c r="D32" s="3" t="s">
        <v>63</v>
      </c>
      <c r="E32" s="3" t="s">
        <v>63</v>
      </c>
      <c r="F32" s="3">
        <v>52.449669999999998</v>
      </c>
      <c r="G32" s="3">
        <v>57.687939999999998</v>
      </c>
      <c r="H32" s="3">
        <v>70.608429999999998</v>
      </c>
      <c r="I32" s="3">
        <v>71.777029999999996</v>
      </c>
      <c r="J32" s="3">
        <v>42.873579999999997</v>
      </c>
      <c r="K32" s="3">
        <v>42.958150000000003</v>
      </c>
      <c r="L32" s="3">
        <v>48.668100000000003</v>
      </c>
      <c r="M32" s="3" t="s">
        <v>63</v>
      </c>
      <c r="N32" s="3"/>
      <c r="O32" s="3"/>
    </row>
    <row r="33" spans="1:15" x14ac:dyDescent="0.25">
      <c r="A33" s="3" t="s">
        <v>77</v>
      </c>
      <c r="B33" s="3" t="s">
        <v>91</v>
      </c>
      <c r="C33" s="3" t="s">
        <v>63</v>
      </c>
      <c r="D33" s="3" t="s">
        <v>63</v>
      </c>
      <c r="E33" s="3" t="s">
        <v>63</v>
      </c>
      <c r="F33" s="3" t="s">
        <v>63</v>
      </c>
      <c r="G33" s="3">
        <v>100</v>
      </c>
      <c r="H33" s="3">
        <v>100</v>
      </c>
      <c r="I33" s="3" t="s">
        <v>63</v>
      </c>
      <c r="J33" s="3">
        <v>100</v>
      </c>
      <c r="K33" s="3">
        <v>100</v>
      </c>
      <c r="L33" s="3" t="s">
        <v>63</v>
      </c>
      <c r="M33" s="3" t="s">
        <v>63</v>
      </c>
      <c r="N33" s="3"/>
      <c r="O33" s="3"/>
    </row>
    <row r="34" spans="1:15" x14ac:dyDescent="0.25">
      <c r="A34" s="3" t="s">
        <v>92</v>
      </c>
      <c r="B34" s="3" t="s">
        <v>93</v>
      </c>
      <c r="C34" s="3">
        <v>73.745769999999993</v>
      </c>
      <c r="D34" s="3">
        <v>77.756550000000004</v>
      </c>
      <c r="E34" s="3">
        <v>83.727199999999996</v>
      </c>
      <c r="F34" s="3" t="s">
        <v>63</v>
      </c>
      <c r="G34" s="3" t="s">
        <v>63</v>
      </c>
      <c r="H34" s="3">
        <v>86.460840000000005</v>
      </c>
      <c r="I34" s="3" t="s">
        <v>63</v>
      </c>
      <c r="J34" s="3" t="s">
        <v>63</v>
      </c>
      <c r="K34" s="3" t="s">
        <v>63</v>
      </c>
      <c r="L34" s="3" t="s">
        <v>63</v>
      </c>
      <c r="M34" s="3" t="s">
        <v>63</v>
      </c>
      <c r="N34" s="3"/>
      <c r="O34" s="3"/>
    </row>
    <row r="35" spans="1:15" x14ac:dyDescent="0.25">
      <c r="A35" s="3" t="s">
        <v>92</v>
      </c>
      <c r="B35" s="3" t="s">
        <v>95</v>
      </c>
      <c r="C35" s="3">
        <v>96.842460000000003</v>
      </c>
      <c r="D35" s="3">
        <v>97.344740000000002</v>
      </c>
      <c r="E35" s="3">
        <v>97.014629999999997</v>
      </c>
      <c r="F35" s="3">
        <v>95.049430000000001</v>
      </c>
      <c r="G35" s="3">
        <v>97.106719999999996</v>
      </c>
      <c r="H35" s="3">
        <v>95.109849999999994</v>
      </c>
      <c r="I35" s="3">
        <v>98.098529999999997</v>
      </c>
      <c r="J35" s="3">
        <v>100</v>
      </c>
      <c r="K35" s="3">
        <v>99.614279999999994</v>
      </c>
      <c r="L35" s="3" t="s">
        <v>63</v>
      </c>
      <c r="M35" s="3" t="s">
        <v>63</v>
      </c>
      <c r="N35" s="3"/>
      <c r="O35" s="3"/>
    </row>
    <row r="36" spans="1:15" x14ac:dyDescent="0.25">
      <c r="A36" s="3" t="s">
        <v>92</v>
      </c>
      <c r="B36" s="3" t="s">
        <v>96</v>
      </c>
      <c r="C36" s="3">
        <v>94.150059999999996</v>
      </c>
      <c r="D36" s="3">
        <v>93.580529999999996</v>
      </c>
      <c r="E36" s="3">
        <v>96.861350000000002</v>
      </c>
      <c r="F36" s="3">
        <v>100</v>
      </c>
      <c r="G36" s="3">
        <v>100</v>
      </c>
      <c r="H36" s="3">
        <v>100</v>
      </c>
      <c r="I36" s="3">
        <v>100</v>
      </c>
      <c r="J36" s="3">
        <v>97.709699999999998</v>
      </c>
      <c r="K36" s="3">
        <v>99.527529999999999</v>
      </c>
      <c r="L36" s="3" t="s">
        <v>63</v>
      </c>
      <c r="M36" s="3" t="s">
        <v>63</v>
      </c>
      <c r="N36" s="3"/>
      <c r="O36" s="3"/>
    </row>
    <row r="37" spans="1:15" x14ac:dyDescent="0.25">
      <c r="A37" s="3" t="s">
        <v>92</v>
      </c>
      <c r="B37" s="3" t="s">
        <v>97</v>
      </c>
      <c r="C37" s="3">
        <v>99.618780000000001</v>
      </c>
      <c r="D37" s="3">
        <v>100</v>
      </c>
      <c r="E37" s="3">
        <v>99.318470000000005</v>
      </c>
      <c r="F37" s="3">
        <v>99.804770000000005</v>
      </c>
      <c r="G37" s="3">
        <v>100</v>
      </c>
      <c r="H37" s="3">
        <v>99.235500000000002</v>
      </c>
      <c r="I37" s="3">
        <v>99.686189999999996</v>
      </c>
      <c r="J37" s="3">
        <v>98.290009999999995</v>
      </c>
      <c r="K37" s="3">
        <v>97.040539999999993</v>
      </c>
      <c r="L37" s="3" t="s">
        <v>63</v>
      </c>
      <c r="M37" s="3" t="s">
        <v>63</v>
      </c>
      <c r="N37" s="3"/>
      <c r="O37" s="3"/>
    </row>
    <row r="38" spans="1:15" x14ac:dyDescent="0.25">
      <c r="A38" s="3" t="s">
        <v>92</v>
      </c>
      <c r="B38" s="3" t="s">
        <v>98</v>
      </c>
      <c r="C38" s="3" t="s">
        <v>63</v>
      </c>
      <c r="D38" s="3">
        <v>60</v>
      </c>
      <c r="E38" s="3">
        <v>64.942530000000005</v>
      </c>
      <c r="F38" s="3" t="s">
        <v>63</v>
      </c>
      <c r="G38" s="3" t="s">
        <v>63</v>
      </c>
      <c r="H38" s="3" t="s">
        <v>63</v>
      </c>
      <c r="I38" s="3" t="s">
        <v>63</v>
      </c>
      <c r="J38" s="3" t="s">
        <v>63</v>
      </c>
      <c r="K38" s="3" t="s">
        <v>63</v>
      </c>
      <c r="L38" s="3" t="s">
        <v>63</v>
      </c>
      <c r="M38" s="3" t="s">
        <v>63</v>
      </c>
      <c r="N38" s="3"/>
      <c r="O38" s="3"/>
    </row>
    <row r="39" spans="1:15" x14ac:dyDescent="0.25">
      <c r="A39" s="3" t="s">
        <v>92</v>
      </c>
      <c r="B39" s="3" t="s">
        <v>254</v>
      </c>
      <c r="C39" s="3" t="s">
        <v>63</v>
      </c>
      <c r="D39" s="3" t="s">
        <v>63</v>
      </c>
      <c r="E39" s="3" t="s">
        <v>63</v>
      </c>
      <c r="F39" s="3" t="s">
        <v>63</v>
      </c>
      <c r="G39" s="3" t="s">
        <v>63</v>
      </c>
      <c r="H39" s="3" t="s">
        <v>63</v>
      </c>
      <c r="I39" s="3" t="s">
        <v>63</v>
      </c>
      <c r="J39" s="3" t="s">
        <v>63</v>
      </c>
      <c r="K39" s="3" t="s">
        <v>63</v>
      </c>
      <c r="L39" s="3">
        <v>27.902729999999998</v>
      </c>
      <c r="M39" s="3" t="s">
        <v>63</v>
      </c>
      <c r="N39" s="3"/>
      <c r="O39" s="3"/>
    </row>
    <row r="40" spans="1:15" x14ac:dyDescent="0.25">
      <c r="A40" s="3" t="s">
        <v>92</v>
      </c>
      <c r="B40" s="3" t="s">
        <v>99</v>
      </c>
      <c r="C40" s="3">
        <v>93.171440000000004</v>
      </c>
      <c r="D40" s="3">
        <v>93.081149999999994</v>
      </c>
      <c r="E40" s="3">
        <v>91.015540000000001</v>
      </c>
      <c r="F40" s="3">
        <v>89.470929999999996</v>
      </c>
      <c r="G40" s="3">
        <v>89.539839999999998</v>
      </c>
      <c r="H40" s="3">
        <v>88.706710000000001</v>
      </c>
      <c r="I40" s="3">
        <v>90.227909999999994</v>
      </c>
      <c r="J40" s="3">
        <v>84.542159999999996</v>
      </c>
      <c r="K40" s="3">
        <v>81.397130000000004</v>
      </c>
      <c r="L40" s="3" t="s">
        <v>63</v>
      </c>
      <c r="M40" s="3" t="s">
        <v>63</v>
      </c>
      <c r="N40" s="3"/>
      <c r="O40" s="3"/>
    </row>
    <row r="41" spans="1:15" x14ac:dyDescent="0.25">
      <c r="A41" s="3" t="s">
        <v>92</v>
      </c>
      <c r="B41" s="3" t="s">
        <v>101</v>
      </c>
      <c r="C41" s="3">
        <v>88.512559999999993</v>
      </c>
      <c r="D41" s="3">
        <v>94.016850000000005</v>
      </c>
      <c r="E41" s="3">
        <v>99.084900000000005</v>
      </c>
      <c r="F41" s="3">
        <v>97.630539999999996</v>
      </c>
      <c r="G41" s="3">
        <v>97.275080000000003</v>
      </c>
      <c r="H41" s="3">
        <v>100</v>
      </c>
      <c r="I41" s="3">
        <v>99.986469999999997</v>
      </c>
      <c r="J41" s="3">
        <v>100</v>
      </c>
      <c r="K41" s="3">
        <v>94.677170000000004</v>
      </c>
      <c r="L41" s="3" t="s">
        <v>63</v>
      </c>
      <c r="M41" s="3" t="s">
        <v>63</v>
      </c>
      <c r="N41" s="3"/>
      <c r="O41" s="3"/>
    </row>
    <row r="42" spans="1:15" x14ac:dyDescent="0.25">
      <c r="A42" s="3" t="s">
        <v>92</v>
      </c>
      <c r="B42" s="3" t="s">
        <v>102</v>
      </c>
      <c r="C42" s="3">
        <v>92.500050000000002</v>
      </c>
      <c r="D42" s="3">
        <v>92.354060000000004</v>
      </c>
      <c r="E42" s="3">
        <v>91.802269999999993</v>
      </c>
      <c r="F42" s="3">
        <v>94.624480000000005</v>
      </c>
      <c r="G42" s="3">
        <v>95.320179999999993</v>
      </c>
      <c r="H42" s="3">
        <v>93.727000000000004</v>
      </c>
      <c r="I42" s="3">
        <v>92.022059999999996</v>
      </c>
      <c r="J42" s="3">
        <v>89.620999999999995</v>
      </c>
      <c r="K42" s="3">
        <v>90.099059999999994</v>
      </c>
      <c r="L42" s="3" t="s">
        <v>63</v>
      </c>
      <c r="M42" s="3" t="s">
        <v>63</v>
      </c>
      <c r="N42" s="3"/>
      <c r="O42" s="3"/>
    </row>
    <row r="43" spans="1:15" x14ac:dyDescent="0.25">
      <c r="A43" s="3" t="s">
        <v>92</v>
      </c>
      <c r="B43" s="3" t="s">
        <v>103</v>
      </c>
      <c r="C43" s="3">
        <v>99.232820000000004</v>
      </c>
      <c r="D43" s="3">
        <v>99.077709999999996</v>
      </c>
      <c r="E43" s="3">
        <v>100</v>
      </c>
      <c r="F43" s="3">
        <v>99.080299999999994</v>
      </c>
      <c r="G43" s="3">
        <v>95.247380000000007</v>
      </c>
      <c r="H43" s="3">
        <v>94.460179999999994</v>
      </c>
      <c r="I43" s="3">
        <v>97.144199999999998</v>
      </c>
      <c r="J43" s="3">
        <v>92.636499999999998</v>
      </c>
      <c r="K43" s="3">
        <v>98.244020000000006</v>
      </c>
      <c r="L43" s="3" t="s">
        <v>63</v>
      </c>
      <c r="M43" s="3" t="s">
        <v>63</v>
      </c>
      <c r="N43" s="3"/>
      <c r="O43" s="3"/>
    </row>
    <row r="44" spans="1:15" x14ac:dyDescent="0.25">
      <c r="A44" s="3" t="s">
        <v>92</v>
      </c>
      <c r="B44" s="3" t="s">
        <v>104</v>
      </c>
      <c r="C44" s="3">
        <v>89.372640000000004</v>
      </c>
      <c r="D44" s="3">
        <v>91.900899999999993</v>
      </c>
      <c r="E44" s="3">
        <v>93.702979999999997</v>
      </c>
      <c r="F44" s="3">
        <v>91.613159999999993</v>
      </c>
      <c r="G44" s="3">
        <v>93.648539999999997</v>
      </c>
      <c r="H44" s="3">
        <v>93.065100000000001</v>
      </c>
      <c r="I44" s="3">
        <v>89.824690000000004</v>
      </c>
      <c r="J44" s="3">
        <v>93.070400000000006</v>
      </c>
      <c r="K44" s="3">
        <v>88.461060000000003</v>
      </c>
      <c r="L44" s="3" t="s">
        <v>63</v>
      </c>
      <c r="M44" s="3" t="s">
        <v>63</v>
      </c>
      <c r="N44" s="3"/>
      <c r="O44" s="3"/>
    </row>
    <row r="45" spans="1:15" x14ac:dyDescent="0.25">
      <c r="A45" s="3" t="s">
        <v>92</v>
      </c>
      <c r="B45" s="3" t="s">
        <v>105</v>
      </c>
      <c r="C45" s="3">
        <v>99.61591</v>
      </c>
      <c r="D45" s="3">
        <v>100</v>
      </c>
      <c r="E45" s="3">
        <v>99.131990000000002</v>
      </c>
      <c r="F45" s="3">
        <v>99.645960000000002</v>
      </c>
      <c r="G45" s="3">
        <v>98.408259999999999</v>
      </c>
      <c r="H45" s="3">
        <v>97.576089999999994</v>
      </c>
      <c r="I45" s="3">
        <v>98.39967</v>
      </c>
      <c r="J45" s="3">
        <v>99.563590000000005</v>
      </c>
      <c r="K45" s="3">
        <v>98.001069999999999</v>
      </c>
      <c r="L45" s="3" t="s">
        <v>63</v>
      </c>
      <c r="M45" s="3" t="s">
        <v>63</v>
      </c>
      <c r="N45" s="3"/>
      <c r="O45" s="3"/>
    </row>
    <row r="46" spans="1:15" x14ac:dyDescent="0.25">
      <c r="A46" s="3" t="s">
        <v>92</v>
      </c>
      <c r="B46" s="3" t="s">
        <v>106</v>
      </c>
      <c r="C46" s="3">
        <v>99.623549999999994</v>
      </c>
      <c r="D46" s="3">
        <v>99.530879999999996</v>
      </c>
      <c r="E46" s="3">
        <v>99.493549999999999</v>
      </c>
      <c r="F46" s="3">
        <v>99.450530000000001</v>
      </c>
      <c r="G46" s="3">
        <v>99.680400000000006</v>
      </c>
      <c r="H46" s="3">
        <v>99.476089999999999</v>
      </c>
      <c r="I46" s="3">
        <v>100</v>
      </c>
      <c r="J46" s="3">
        <v>100</v>
      </c>
      <c r="K46" s="3">
        <v>99.600589999999997</v>
      </c>
      <c r="L46" s="3" t="s">
        <v>63</v>
      </c>
      <c r="M46" s="3" t="s">
        <v>63</v>
      </c>
      <c r="N46" s="3"/>
      <c r="O46" s="3"/>
    </row>
    <row r="47" spans="1:15" x14ac:dyDescent="0.25">
      <c r="A47" s="3" t="s">
        <v>92</v>
      </c>
      <c r="B47" s="3" t="s">
        <v>107</v>
      </c>
      <c r="C47" s="3">
        <v>96.834710000000001</v>
      </c>
      <c r="D47" s="3">
        <v>96.107110000000006</v>
      </c>
      <c r="E47" s="3">
        <v>95.608320000000006</v>
      </c>
      <c r="F47" s="3">
        <v>98.663179999999997</v>
      </c>
      <c r="G47" s="3">
        <v>99.212059999999994</v>
      </c>
      <c r="H47" s="3">
        <v>97.838499999999996</v>
      </c>
      <c r="I47" s="3">
        <v>99.334569999999999</v>
      </c>
      <c r="J47" s="3">
        <v>98.573120000000003</v>
      </c>
      <c r="K47" s="3">
        <v>98.676540000000003</v>
      </c>
      <c r="L47" s="3" t="s">
        <v>63</v>
      </c>
      <c r="M47" s="3" t="s">
        <v>63</v>
      </c>
      <c r="N47" s="3"/>
      <c r="O47" s="3"/>
    </row>
    <row r="48" spans="1:15" x14ac:dyDescent="0.25">
      <c r="A48" s="3" t="s">
        <v>92</v>
      </c>
      <c r="B48" s="3" t="s">
        <v>285</v>
      </c>
      <c r="C48" s="3" t="s">
        <v>63</v>
      </c>
      <c r="D48" s="3" t="s">
        <v>63</v>
      </c>
      <c r="E48" s="3" t="s">
        <v>63</v>
      </c>
      <c r="F48" s="3" t="s">
        <v>63</v>
      </c>
      <c r="G48" s="3" t="s">
        <v>63</v>
      </c>
      <c r="H48" s="3" t="s">
        <v>63</v>
      </c>
      <c r="I48" s="3">
        <v>99.090909999999994</v>
      </c>
      <c r="J48" s="3" t="s">
        <v>63</v>
      </c>
      <c r="K48" s="3" t="s">
        <v>63</v>
      </c>
      <c r="L48" s="3">
        <v>94.110619999999997</v>
      </c>
      <c r="M48" s="3" t="s">
        <v>63</v>
      </c>
      <c r="N48" s="3"/>
      <c r="O48" s="3"/>
    </row>
    <row r="49" spans="1:15" x14ac:dyDescent="0.25">
      <c r="A49" s="3" t="s">
        <v>92</v>
      </c>
      <c r="B49" s="3" t="s">
        <v>255</v>
      </c>
      <c r="C49" s="3">
        <v>94.747230000000002</v>
      </c>
      <c r="D49" s="3">
        <v>97.445740000000001</v>
      </c>
      <c r="E49" s="3">
        <v>98.416129999999995</v>
      </c>
      <c r="F49" s="3">
        <v>96.236400000000003</v>
      </c>
      <c r="G49" s="3">
        <v>93.402079999999998</v>
      </c>
      <c r="H49" s="3">
        <v>96.84</v>
      </c>
      <c r="I49" s="3">
        <v>93.93683</v>
      </c>
      <c r="J49" s="3">
        <v>91.883319999999998</v>
      </c>
      <c r="K49" s="3">
        <v>94.087710000000001</v>
      </c>
      <c r="L49" s="3" t="s">
        <v>63</v>
      </c>
      <c r="M49" s="3" t="s">
        <v>63</v>
      </c>
      <c r="N49" s="3"/>
      <c r="O49" s="3"/>
    </row>
    <row r="50" spans="1:15" x14ac:dyDescent="0.25">
      <c r="A50" s="3" t="s">
        <v>92</v>
      </c>
      <c r="B50" s="3" t="s">
        <v>108</v>
      </c>
      <c r="C50" s="3">
        <v>0</v>
      </c>
      <c r="D50" s="3">
        <v>0</v>
      </c>
      <c r="E50" s="3">
        <v>0</v>
      </c>
      <c r="F50" s="3">
        <v>0</v>
      </c>
      <c r="G50" s="3">
        <v>0</v>
      </c>
      <c r="H50" s="3">
        <v>0</v>
      </c>
      <c r="I50" s="3">
        <v>0</v>
      </c>
      <c r="J50" s="3">
        <v>0</v>
      </c>
      <c r="K50" s="3">
        <v>0</v>
      </c>
      <c r="L50" s="3">
        <v>0</v>
      </c>
      <c r="M50" s="3">
        <v>0</v>
      </c>
      <c r="N50" s="3"/>
      <c r="O50" s="3"/>
    </row>
    <row r="51" spans="1:15" x14ac:dyDescent="0.25">
      <c r="A51" s="3" t="s">
        <v>92</v>
      </c>
      <c r="B51" s="3" t="s">
        <v>109</v>
      </c>
      <c r="C51" s="3">
        <v>94.388120000000001</v>
      </c>
      <c r="D51" s="3">
        <v>92.466610000000003</v>
      </c>
      <c r="E51" s="3">
        <v>95.760080000000002</v>
      </c>
      <c r="F51" s="3" t="s">
        <v>63</v>
      </c>
      <c r="G51" s="3" t="s">
        <v>63</v>
      </c>
      <c r="H51" s="3">
        <v>94.194320000000005</v>
      </c>
      <c r="I51" s="3">
        <v>92.280469999999994</v>
      </c>
      <c r="J51" s="3">
        <v>87.217770000000002</v>
      </c>
      <c r="K51" s="3">
        <v>87.768640000000005</v>
      </c>
      <c r="L51" s="3" t="s">
        <v>63</v>
      </c>
      <c r="M51" s="3" t="s">
        <v>63</v>
      </c>
      <c r="N51" s="3"/>
      <c r="O51" s="3"/>
    </row>
    <row r="52" spans="1:15" x14ac:dyDescent="0.25">
      <c r="A52" s="3" t="s">
        <v>92</v>
      </c>
      <c r="B52" s="3" t="s">
        <v>110</v>
      </c>
      <c r="C52" s="3" t="s">
        <v>63</v>
      </c>
      <c r="D52" s="3">
        <v>97.341139999999996</v>
      </c>
      <c r="E52" s="3">
        <v>98.159509999999997</v>
      </c>
      <c r="F52" s="3">
        <v>96.042550000000006</v>
      </c>
      <c r="G52" s="3">
        <v>97.760270000000006</v>
      </c>
      <c r="H52" s="3">
        <v>99.583119999999994</v>
      </c>
      <c r="I52" s="3">
        <v>97.624949999999998</v>
      </c>
      <c r="J52" s="3">
        <v>93.451400000000007</v>
      </c>
      <c r="K52" s="3">
        <v>96.255780000000001</v>
      </c>
      <c r="L52" s="3" t="s">
        <v>63</v>
      </c>
      <c r="M52" s="3" t="s">
        <v>63</v>
      </c>
      <c r="N52" s="3"/>
      <c r="O52" s="3"/>
    </row>
    <row r="53" spans="1:15" x14ac:dyDescent="0.25">
      <c r="A53" s="3" t="s">
        <v>92</v>
      </c>
      <c r="B53" s="3" t="s">
        <v>111</v>
      </c>
      <c r="C53" s="3" t="s">
        <v>63</v>
      </c>
      <c r="D53" s="3">
        <v>100</v>
      </c>
      <c r="E53" s="3">
        <v>96.714039999999997</v>
      </c>
      <c r="F53" s="3">
        <v>97.873699999999999</v>
      </c>
      <c r="G53" s="3">
        <v>97.103639999999999</v>
      </c>
      <c r="H53" s="3">
        <v>96.524739999999994</v>
      </c>
      <c r="I53" s="3">
        <v>97.516220000000004</v>
      </c>
      <c r="J53" s="3">
        <v>99.795529999999999</v>
      </c>
      <c r="K53" s="3">
        <v>97.967110000000005</v>
      </c>
      <c r="L53" s="3" t="s">
        <v>63</v>
      </c>
      <c r="M53" s="3" t="s">
        <v>63</v>
      </c>
      <c r="N53" s="3"/>
      <c r="O53" s="3"/>
    </row>
    <row r="54" spans="1:15" x14ac:dyDescent="0.25">
      <c r="A54" s="3" t="s">
        <v>92</v>
      </c>
      <c r="B54" s="3" t="s">
        <v>112</v>
      </c>
      <c r="C54" s="3">
        <v>100</v>
      </c>
      <c r="D54" s="3">
        <v>99.748180000000005</v>
      </c>
      <c r="E54" s="3">
        <v>99.726089999999999</v>
      </c>
      <c r="F54" s="3">
        <v>98.644909999999996</v>
      </c>
      <c r="G54" s="3">
        <v>98.481269999999995</v>
      </c>
      <c r="H54" s="3">
        <v>97.772040000000004</v>
      </c>
      <c r="I54" s="3">
        <v>97.281700000000001</v>
      </c>
      <c r="J54" s="3">
        <v>94.455250000000007</v>
      </c>
      <c r="K54" s="3">
        <v>93.868279999999999</v>
      </c>
      <c r="L54" s="3" t="s">
        <v>63</v>
      </c>
      <c r="M54" s="3" t="s">
        <v>63</v>
      </c>
      <c r="N54" s="3"/>
      <c r="O54" s="3"/>
    </row>
    <row r="55" spans="1:15" x14ac:dyDescent="0.25">
      <c r="A55" s="3" t="s">
        <v>92</v>
      </c>
      <c r="B55" s="3" t="s">
        <v>113</v>
      </c>
      <c r="C55" s="3">
        <v>97.154120000000006</v>
      </c>
      <c r="D55" s="3">
        <v>97.530370000000005</v>
      </c>
      <c r="E55" s="3">
        <v>96.683329999999998</v>
      </c>
      <c r="F55" s="3">
        <v>96.562700000000007</v>
      </c>
      <c r="G55" s="3">
        <v>96.566950000000006</v>
      </c>
      <c r="H55" s="3">
        <v>96.764600000000002</v>
      </c>
      <c r="I55" s="3">
        <v>96.538610000000006</v>
      </c>
      <c r="J55" s="3">
        <v>97.506360000000001</v>
      </c>
      <c r="K55" s="3">
        <v>97.816090000000003</v>
      </c>
      <c r="L55" s="3" t="s">
        <v>63</v>
      </c>
      <c r="M55" s="3" t="s">
        <v>63</v>
      </c>
      <c r="N55" s="3"/>
      <c r="O55" s="3"/>
    </row>
    <row r="56" spans="1:15" x14ac:dyDescent="0.25">
      <c r="A56" s="3" t="s">
        <v>92</v>
      </c>
      <c r="B56" s="3" t="s">
        <v>256</v>
      </c>
      <c r="C56" s="3">
        <v>96.739130000000003</v>
      </c>
      <c r="D56" s="3">
        <v>98.429320000000004</v>
      </c>
      <c r="E56" s="3">
        <v>97.382199999999997</v>
      </c>
      <c r="F56" s="3" t="s">
        <v>63</v>
      </c>
      <c r="G56" s="3">
        <v>99.230770000000007</v>
      </c>
      <c r="H56" s="3">
        <v>100</v>
      </c>
      <c r="I56" s="3">
        <v>100</v>
      </c>
      <c r="J56" s="3" t="s">
        <v>63</v>
      </c>
      <c r="K56" s="3" t="s">
        <v>63</v>
      </c>
      <c r="L56" s="3" t="s">
        <v>63</v>
      </c>
      <c r="M56" s="3" t="s">
        <v>63</v>
      </c>
      <c r="N56" s="3"/>
      <c r="O56" s="3"/>
    </row>
    <row r="57" spans="1:15" x14ac:dyDescent="0.25">
      <c r="A57" s="3" t="s">
        <v>92</v>
      </c>
      <c r="B57" s="3" t="s">
        <v>114</v>
      </c>
      <c r="C57" s="3">
        <v>99.981039999999993</v>
      </c>
      <c r="D57" s="3">
        <v>100</v>
      </c>
      <c r="E57" s="3">
        <v>100</v>
      </c>
      <c r="F57" s="3">
        <v>96.022599999999997</v>
      </c>
      <c r="G57" s="3">
        <v>96.915819999999997</v>
      </c>
      <c r="H57" s="3">
        <v>98.103300000000004</v>
      </c>
      <c r="I57" s="3">
        <v>98.910849999999996</v>
      </c>
      <c r="J57" s="3">
        <v>99.747990000000001</v>
      </c>
      <c r="K57" s="3">
        <v>97.338759999999994</v>
      </c>
      <c r="L57" s="3" t="s">
        <v>63</v>
      </c>
      <c r="M57" s="3" t="s">
        <v>63</v>
      </c>
      <c r="N57" s="3"/>
      <c r="O57" s="3"/>
    </row>
    <row r="58" spans="1:15" x14ac:dyDescent="0.25">
      <c r="A58" s="3" t="s">
        <v>92</v>
      </c>
      <c r="B58" s="3" t="s">
        <v>115</v>
      </c>
      <c r="C58" s="3">
        <v>95.528319999999994</v>
      </c>
      <c r="D58" s="3">
        <v>95.739099999999993</v>
      </c>
      <c r="E58" s="3">
        <v>96.969700000000003</v>
      </c>
      <c r="F58" s="3">
        <v>96.247889999999998</v>
      </c>
      <c r="G58" s="3">
        <v>98.523650000000004</v>
      </c>
      <c r="H58" s="3">
        <v>100</v>
      </c>
      <c r="I58" s="3">
        <v>100</v>
      </c>
      <c r="J58" s="3">
        <v>100</v>
      </c>
      <c r="K58" s="3">
        <v>99.223839999999996</v>
      </c>
      <c r="L58" s="3" t="s">
        <v>63</v>
      </c>
      <c r="M58" s="3" t="s">
        <v>63</v>
      </c>
      <c r="N58" s="3"/>
      <c r="O58" s="3"/>
    </row>
    <row r="59" spans="1:15" x14ac:dyDescent="0.25">
      <c r="A59" s="3" t="s">
        <v>92</v>
      </c>
      <c r="B59" s="3" t="s">
        <v>116</v>
      </c>
      <c r="C59" s="3" t="s">
        <v>63</v>
      </c>
      <c r="D59" s="3">
        <v>100</v>
      </c>
      <c r="E59" s="3">
        <v>100</v>
      </c>
      <c r="F59" s="3">
        <v>100</v>
      </c>
      <c r="G59" s="3">
        <v>100</v>
      </c>
      <c r="H59" s="3">
        <v>97.770409999999998</v>
      </c>
      <c r="I59" s="3">
        <v>98.561070000000001</v>
      </c>
      <c r="J59" s="3">
        <v>99.656549999999996</v>
      </c>
      <c r="K59" s="3">
        <v>100</v>
      </c>
      <c r="L59" s="3" t="s">
        <v>63</v>
      </c>
      <c r="M59" s="3" t="s">
        <v>63</v>
      </c>
      <c r="N59" s="3"/>
      <c r="O59" s="3"/>
    </row>
    <row r="60" spans="1:15" x14ac:dyDescent="0.25">
      <c r="A60" s="3" t="s">
        <v>92</v>
      </c>
      <c r="B60" s="3" t="s">
        <v>257</v>
      </c>
      <c r="C60" s="3" t="s">
        <v>63</v>
      </c>
      <c r="D60" s="3" t="s">
        <v>63</v>
      </c>
      <c r="E60" s="3">
        <v>48.984029999999997</v>
      </c>
      <c r="F60" s="3" t="s">
        <v>63</v>
      </c>
      <c r="G60" s="3" t="s">
        <v>63</v>
      </c>
      <c r="H60" s="3">
        <v>67.759829999999994</v>
      </c>
      <c r="I60" s="3">
        <v>63.415230000000001</v>
      </c>
      <c r="J60" s="3">
        <v>68.305340000000001</v>
      </c>
      <c r="K60" s="3">
        <v>76.717169999999996</v>
      </c>
      <c r="L60" s="3">
        <v>77.464420000000004</v>
      </c>
      <c r="M60" s="3" t="s">
        <v>63</v>
      </c>
      <c r="N60" s="3"/>
      <c r="O60" s="3"/>
    </row>
    <row r="61" spans="1:15" x14ac:dyDescent="0.25">
      <c r="A61" s="3" t="s">
        <v>92</v>
      </c>
      <c r="B61" s="3" t="s">
        <v>118</v>
      </c>
      <c r="C61" s="3" t="s">
        <v>63</v>
      </c>
      <c r="D61" s="3">
        <v>92.967960000000005</v>
      </c>
      <c r="E61" s="3">
        <v>93.860990000000001</v>
      </c>
      <c r="F61" s="3" t="s">
        <v>63</v>
      </c>
      <c r="G61" s="3" t="s">
        <v>63</v>
      </c>
      <c r="H61" s="3">
        <v>99.113780000000006</v>
      </c>
      <c r="I61" s="3">
        <v>98.373390000000001</v>
      </c>
      <c r="J61" s="3">
        <v>99.485810000000001</v>
      </c>
      <c r="K61" s="3">
        <v>98.943020000000004</v>
      </c>
      <c r="L61" s="3" t="s">
        <v>63</v>
      </c>
      <c r="M61" s="3" t="s">
        <v>63</v>
      </c>
      <c r="N61" s="3"/>
      <c r="O61" s="3"/>
    </row>
    <row r="62" spans="1:15" x14ac:dyDescent="0.25">
      <c r="A62" s="3" t="s">
        <v>92</v>
      </c>
      <c r="B62" s="3" t="s">
        <v>258</v>
      </c>
      <c r="C62" s="3">
        <v>32.481020000000001</v>
      </c>
      <c r="D62" s="3" t="s">
        <v>63</v>
      </c>
      <c r="E62" s="3">
        <v>34.60136</v>
      </c>
      <c r="F62" s="3">
        <v>37.744140000000002</v>
      </c>
      <c r="G62" s="3">
        <v>38.591360000000002</v>
      </c>
      <c r="H62" s="3">
        <v>44.045650000000002</v>
      </c>
      <c r="I62" s="3" t="s">
        <v>63</v>
      </c>
      <c r="J62" s="3">
        <v>45.687420000000003</v>
      </c>
      <c r="K62" s="3">
        <v>48.531660000000002</v>
      </c>
      <c r="L62" s="3" t="s">
        <v>63</v>
      </c>
      <c r="M62" s="3" t="s">
        <v>63</v>
      </c>
      <c r="N62" s="3"/>
      <c r="O62" s="3"/>
    </row>
    <row r="63" spans="1:15" x14ac:dyDescent="0.25">
      <c r="A63" s="3" t="s">
        <v>92</v>
      </c>
      <c r="B63" s="3" t="s">
        <v>119</v>
      </c>
      <c r="C63" s="3">
        <v>100</v>
      </c>
      <c r="D63" s="3">
        <v>99.006900000000002</v>
      </c>
      <c r="E63" s="3">
        <v>100</v>
      </c>
      <c r="F63" s="3">
        <v>98.743849999999995</v>
      </c>
      <c r="G63" s="3">
        <v>99.368489999999994</v>
      </c>
      <c r="H63" s="3">
        <v>99.576750000000004</v>
      </c>
      <c r="I63" s="3">
        <v>97.844679999999997</v>
      </c>
      <c r="J63" s="3">
        <v>96.034949999999995</v>
      </c>
      <c r="K63" s="3">
        <v>96.827789999999993</v>
      </c>
      <c r="L63" s="3" t="s">
        <v>63</v>
      </c>
      <c r="M63" s="3" t="s">
        <v>63</v>
      </c>
      <c r="N63" s="3"/>
      <c r="O63" s="3"/>
    </row>
    <row r="64" spans="1:15" x14ac:dyDescent="0.25">
      <c r="A64" s="3" t="s">
        <v>92</v>
      </c>
      <c r="B64" s="3" t="s">
        <v>120</v>
      </c>
      <c r="C64" s="3">
        <v>93.585599999999999</v>
      </c>
      <c r="D64" s="3">
        <v>95.729290000000006</v>
      </c>
      <c r="E64" s="3">
        <v>97.791210000000007</v>
      </c>
      <c r="F64" s="3">
        <v>90.577839999999995</v>
      </c>
      <c r="G64" s="3">
        <v>98.93289</v>
      </c>
      <c r="H64" s="3" t="s">
        <v>63</v>
      </c>
      <c r="I64" s="3" t="s">
        <v>63</v>
      </c>
      <c r="J64" s="3">
        <v>99.329719999999995</v>
      </c>
      <c r="K64" s="3">
        <v>95.645650000000003</v>
      </c>
      <c r="L64" s="3" t="s">
        <v>63</v>
      </c>
      <c r="M64" s="3" t="s">
        <v>63</v>
      </c>
      <c r="N64" s="3"/>
      <c r="O64" s="3"/>
    </row>
    <row r="65" spans="1:15" x14ac:dyDescent="0.25">
      <c r="A65" s="3" t="s">
        <v>92</v>
      </c>
      <c r="B65" s="3" t="s">
        <v>121</v>
      </c>
      <c r="C65" s="3">
        <v>95.767889999999994</v>
      </c>
      <c r="D65" s="3">
        <v>100</v>
      </c>
      <c r="E65" s="3">
        <v>98.661929999999998</v>
      </c>
      <c r="F65" s="3">
        <v>97.302149999999997</v>
      </c>
      <c r="G65" s="3">
        <v>99.874489999999994</v>
      </c>
      <c r="H65" s="3">
        <v>96.883769999999998</v>
      </c>
      <c r="I65" s="3">
        <v>100</v>
      </c>
      <c r="J65" s="3">
        <v>100</v>
      </c>
      <c r="K65" s="3">
        <v>94.581289999999996</v>
      </c>
      <c r="L65" s="3" t="s">
        <v>63</v>
      </c>
      <c r="M65" s="3" t="s">
        <v>63</v>
      </c>
      <c r="N65" s="3"/>
      <c r="O65" s="3"/>
    </row>
    <row r="66" spans="1:15" x14ac:dyDescent="0.25">
      <c r="A66" s="3" t="s">
        <v>92</v>
      </c>
      <c r="B66" s="3" t="s">
        <v>122</v>
      </c>
      <c r="C66" s="3">
        <v>92.140249999999995</v>
      </c>
      <c r="D66" s="3">
        <v>90.115620000000007</v>
      </c>
      <c r="E66" s="3">
        <v>90.171430000000001</v>
      </c>
      <c r="F66" s="3">
        <v>93.366600000000005</v>
      </c>
      <c r="G66" s="3">
        <v>96.443359999999998</v>
      </c>
      <c r="H66" s="3">
        <v>95.283360000000002</v>
      </c>
      <c r="I66" s="3">
        <v>90.206850000000003</v>
      </c>
      <c r="J66" s="3">
        <v>92.925899999999999</v>
      </c>
      <c r="K66" s="3">
        <v>92.467230000000001</v>
      </c>
      <c r="L66" s="3">
        <v>95.082459999999998</v>
      </c>
      <c r="M66" s="3" t="s">
        <v>63</v>
      </c>
      <c r="N66" s="3"/>
      <c r="O66" s="3"/>
    </row>
    <row r="67" spans="1:15" x14ac:dyDescent="0.25">
      <c r="A67" s="3" t="s">
        <v>92</v>
      </c>
      <c r="B67" s="3" t="s">
        <v>123</v>
      </c>
      <c r="C67" s="3">
        <v>99.541129999999995</v>
      </c>
      <c r="D67" s="3">
        <v>99.322659999999999</v>
      </c>
      <c r="E67" s="3">
        <v>99.201859999999996</v>
      </c>
      <c r="F67" s="3" t="s">
        <v>63</v>
      </c>
      <c r="G67" s="3" t="s">
        <v>63</v>
      </c>
      <c r="H67" s="3">
        <v>86.254580000000004</v>
      </c>
      <c r="I67" s="3">
        <v>83.366870000000006</v>
      </c>
      <c r="J67" s="3">
        <v>78.544089999999997</v>
      </c>
      <c r="K67" s="3">
        <v>82.257819999999995</v>
      </c>
      <c r="L67" s="3" t="s">
        <v>63</v>
      </c>
      <c r="M67" s="3" t="s">
        <v>63</v>
      </c>
      <c r="N67" s="3"/>
      <c r="O67" s="3"/>
    </row>
    <row r="68" spans="1:15" x14ac:dyDescent="0.25">
      <c r="A68" s="3" t="s">
        <v>92</v>
      </c>
      <c r="B68" s="3" t="s">
        <v>124</v>
      </c>
      <c r="C68" s="3" t="s">
        <v>63</v>
      </c>
      <c r="D68" s="3">
        <v>88.643829999999994</v>
      </c>
      <c r="E68" s="3">
        <v>82.597579999999994</v>
      </c>
      <c r="F68" s="3">
        <v>83.896240000000006</v>
      </c>
      <c r="G68" s="3">
        <v>88.170060000000007</v>
      </c>
      <c r="H68" s="3">
        <v>93.294939999999997</v>
      </c>
      <c r="I68" s="3">
        <v>94.471299999999999</v>
      </c>
      <c r="J68" s="3">
        <v>93.562049999999999</v>
      </c>
      <c r="K68" s="3">
        <v>90.854079999999996</v>
      </c>
      <c r="L68" s="3" t="s">
        <v>63</v>
      </c>
      <c r="M68" s="3" t="s">
        <v>63</v>
      </c>
      <c r="N68" s="3"/>
      <c r="O68" s="3"/>
    </row>
    <row r="69" spans="1:15" x14ac:dyDescent="0.25">
      <c r="A69" s="3" t="s">
        <v>92</v>
      </c>
      <c r="B69" s="3" t="s">
        <v>125</v>
      </c>
      <c r="C69" s="3">
        <v>100</v>
      </c>
      <c r="D69" s="3">
        <v>100</v>
      </c>
      <c r="E69" s="3">
        <v>100</v>
      </c>
      <c r="F69" s="3" t="s">
        <v>63</v>
      </c>
      <c r="G69" s="3" t="s">
        <v>63</v>
      </c>
      <c r="H69" s="3" t="s">
        <v>63</v>
      </c>
      <c r="I69" s="3" t="s">
        <v>63</v>
      </c>
      <c r="J69" s="3" t="s">
        <v>63</v>
      </c>
      <c r="K69" s="3">
        <v>87.951809999999995</v>
      </c>
      <c r="L69" s="3">
        <v>100</v>
      </c>
      <c r="M69" s="3" t="s">
        <v>63</v>
      </c>
      <c r="N69" s="3"/>
      <c r="O69" s="3"/>
    </row>
    <row r="70" spans="1:15" x14ac:dyDescent="0.25">
      <c r="A70" s="3" t="s">
        <v>92</v>
      </c>
      <c r="B70" s="3" t="s">
        <v>126</v>
      </c>
      <c r="C70" s="3" t="s">
        <v>63</v>
      </c>
      <c r="D70" s="3" t="s">
        <v>63</v>
      </c>
      <c r="E70" s="3" t="s">
        <v>63</v>
      </c>
      <c r="F70" s="3">
        <v>100</v>
      </c>
      <c r="G70" s="3">
        <v>97.792540000000002</v>
      </c>
      <c r="H70" s="3">
        <v>96.467449999999999</v>
      </c>
      <c r="I70" s="3">
        <v>93.175659999999993</v>
      </c>
      <c r="J70" s="3">
        <v>96.586519999999993</v>
      </c>
      <c r="K70" s="3">
        <v>93.921180000000007</v>
      </c>
      <c r="L70" s="3">
        <v>90.891050000000007</v>
      </c>
      <c r="M70" s="3" t="s">
        <v>63</v>
      </c>
      <c r="N70" s="3"/>
      <c r="O70" s="3"/>
    </row>
    <row r="71" spans="1:15" x14ac:dyDescent="0.25">
      <c r="A71" s="3" t="s">
        <v>92</v>
      </c>
      <c r="B71" s="3" t="s">
        <v>127</v>
      </c>
      <c r="C71" s="3">
        <v>85.186999999999998</v>
      </c>
      <c r="D71" s="3">
        <v>85.897530000000003</v>
      </c>
      <c r="E71" s="3">
        <v>82.853790000000004</v>
      </c>
      <c r="F71" s="3">
        <v>81.032079999999993</v>
      </c>
      <c r="G71" s="3">
        <v>82.476659999999995</v>
      </c>
      <c r="H71" s="3">
        <v>85.188829999999996</v>
      </c>
      <c r="I71" s="3">
        <v>80.94726</v>
      </c>
      <c r="J71" s="3">
        <v>81.972830000000002</v>
      </c>
      <c r="K71" s="3">
        <v>84.831419999999994</v>
      </c>
      <c r="L71" s="3" t="s">
        <v>63</v>
      </c>
      <c r="M71" s="3" t="s">
        <v>63</v>
      </c>
      <c r="N71" s="3"/>
      <c r="O71" s="3"/>
    </row>
    <row r="72" spans="1:15" x14ac:dyDescent="0.25">
      <c r="A72" s="3" t="s">
        <v>92</v>
      </c>
      <c r="B72" s="3" t="s">
        <v>128</v>
      </c>
      <c r="C72" s="3" t="s">
        <v>63</v>
      </c>
      <c r="D72" s="3" t="s">
        <v>63</v>
      </c>
      <c r="E72" s="3" t="s">
        <v>63</v>
      </c>
      <c r="F72" s="3">
        <v>93.844809999999995</v>
      </c>
      <c r="G72" s="3">
        <v>96.891000000000005</v>
      </c>
      <c r="H72" s="3">
        <v>95.266800000000003</v>
      </c>
      <c r="I72" s="3">
        <v>96.311400000000006</v>
      </c>
      <c r="J72" s="3">
        <v>93.81044</v>
      </c>
      <c r="K72" s="3">
        <v>94.863219999999998</v>
      </c>
      <c r="L72" s="3" t="s">
        <v>63</v>
      </c>
      <c r="M72" s="3" t="s">
        <v>63</v>
      </c>
      <c r="N72" s="3"/>
      <c r="O72" s="3"/>
    </row>
    <row r="73" spans="1:15" x14ac:dyDescent="0.25">
      <c r="A73" s="3" t="s">
        <v>92</v>
      </c>
      <c r="B73" s="3" t="s">
        <v>129</v>
      </c>
      <c r="C73" s="3" t="s">
        <v>63</v>
      </c>
      <c r="D73" s="3" t="s">
        <v>63</v>
      </c>
      <c r="E73" s="3" t="s">
        <v>63</v>
      </c>
      <c r="F73" s="3">
        <v>99.158550000000005</v>
      </c>
      <c r="G73" s="3">
        <v>99.633120000000005</v>
      </c>
      <c r="H73" s="3">
        <v>93.866</v>
      </c>
      <c r="I73" s="3">
        <v>92.385120000000001</v>
      </c>
      <c r="J73" s="3">
        <v>92.946160000000006</v>
      </c>
      <c r="K73" s="3">
        <v>94.712599999999995</v>
      </c>
      <c r="L73" s="3" t="s">
        <v>63</v>
      </c>
      <c r="M73" s="3" t="s">
        <v>63</v>
      </c>
      <c r="N73" s="3"/>
      <c r="O73" s="3"/>
    </row>
    <row r="74" spans="1:15" x14ac:dyDescent="0.25">
      <c r="A74" s="3" t="s">
        <v>92</v>
      </c>
      <c r="B74" s="3" t="s">
        <v>130</v>
      </c>
      <c r="C74" s="3">
        <v>99.527349999999998</v>
      </c>
      <c r="D74" s="3">
        <v>98.698040000000006</v>
      </c>
      <c r="E74" s="3">
        <v>97.230450000000005</v>
      </c>
      <c r="F74" s="3">
        <v>98.268889999999999</v>
      </c>
      <c r="G74" s="3">
        <v>98.032539999999997</v>
      </c>
      <c r="H74" s="3">
        <v>98.2971</v>
      </c>
      <c r="I74" s="3">
        <v>98.424359999999993</v>
      </c>
      <c r="J74" s="3">
        <v>99.750879999999995</v>
      </c>
      <c r="K74" s="3">
        <v>99.674189999999996</v>
      </c>
      <c r="L74" s="3" t="s">
        <v>63</v>
      </c>
      <c r="M74" s="3" t="s">
        <v>63</v>
      </c>
      <c r="N74" s="3"/>
      <c r="O74" s="3"/>
    </row>
    <row r="75" spans="1:15" x14ac:dyDescent="0.25">
      <c r="A75" s="3" t="s">
        <v>92</v>
      </c>
      <c r="B75" s="3" t="s">
        <v>131</v>
      </c>
      <c r="C75" s="3">
        <v>98.934479999999994</v>
      </c>
      <c r="D75" s="3">
        <v>97.784369999999996</v>
      </c>
      <c r="E75" s="3">
        <v>99.618859999999998</v>
      </c>
      <c r="F75" s="3">
        <v>99.895189999999999</v>
      </c>
      <c r="G75" s="3">
        <v>99.351529999999997</v>
      </c>
      <c r="H75" s="3">
        <v>100</v>
      </c>
      <c r="I75" s="3">
        <v>100</v>
      </c>
      <c r="J75" s="3">
        <v>98.8934</v>
      </c>
      <c r="K75" s="3">
        <v>100</v>
      </c>
      <c r="L75" s="3" t="s">
        <v>63</v>
      </c>
      <c r="M75" s="3" t="s">
        <v>63</v>
      </c>
      <c r="N75" s="3"/>
      <c r="O75" s="3"/>
    </row>
    <row r="76" spans="1:15" ht="30" x14ac:dyDescent="0.25">
      <c r="A76" s="3" t="s">
        <v>92</v>
      </c>
      <c r="B76" s="3" t="s">
        <v>133</v>
      </c>
      <c r="C76" s="3">
        <v>98.863470000000007</v>
      </c>
      <c r="D76" s="3">
        <v>100</v>
      </c>
      <c r="E76" s="3">
        <v>99.994889999999998</v>
      </c>
      <c r="F76" s="3">
        <v>99.08878</v>
      </c>
      <c r="G76" s="3">
        <v>97.061660000000003</v>
      </c>
      <c r="H76" s="3">
        <v>100</v>
      </c>
      <c r="I76" s="3">
        <v>100</v>
      </c>
      <c r="J76" s="3">
        <v>100</v>
      </c>
      <c r="K76" s="3">
        <v>100</v>
      </c>
      <c r="L76" s="3" t="s">
        <v>63</v>
      </c>
      <c r="M76" s="3" t="s">
        <v>63</v>
      </c>
      <c r="N76" s="3"/>
      <c r="O76" s="3"/>
    </row>
    <row r="77" spans="1:15" x14ac:dyDescent="0.25">
      <c r="A77" s="3" t="s">
        <v>92</v>
      </c>
      <c r="B77" s="3" t="s">
        <v>235</v>
      </c>
      <c r="C77" s="3">
        <v>90.755849999999995</v>
      </c>
      <c r="D77" s="3">
        <v>91.783510000000007</v>
      </c>
      <c r="E77" s="3">
        <v>92.597319999999996</v>
      </c>
      <c r="F77" s="3">
        <v>89.526669999999996</v>
      </c>
      <c r="G77" s="3">
        <v>87.916489999999996</v>
      </c>
      <c r="H77" s="3">
        <v>91.827200000000005</v>
      </c>
      <c r="I77" s="3">
        <v>90.264830000000003</v>
      </c>
      <c r="J77" s="3" t="s">
        <v>63</v>
      </c>
      <c r="K77" s="3">
        <v>88.270899999999997</v>
      </c>
      <c r="L77" s="3" t="s">
        <v>63</v>
      </c>
      <c r="M77" s="3" t="s">
        <v>63</v>
      </c>
      <c r="N77" s="3"/>
      <c r="O77" s="3"/>
    </row>
    <row r="78" spans="1:15" x14ac:dyDescent="0.25">
      <c r="A78" s="3" t="s">
        <v>134</v>
      </c>
      <c r="B78" s="3" t="s">
        <v>286</v>
      </c>
      <c r="C78" s="3">
        <v>100</v>
      </c>
      <c r="D78" s="3">
        <v>100</v>
      </c>
      <c r="E78" s="3" t="s">
        <v>63</v>
      </c>
      <c r="F78" s="3" t="s">
        <v>63</v>
      </c>
      <c r="G78" s="3" t="s">
        <v>63</v>
      </c>
      <c r="H78" s="3" t="s">
        <v>63</v>
      </c>
      <c r="I78" s="3" t="s">
        <v>63</v>
      </c>
      <c r="J78" s="3" t="s">
        <v>63</v>
      </c>
      <c r="K78" s="3" t="s">
        <v>63</v>
      </c>
      <c r="L78" s="3">
        <v>85.767330000000001</v>
      </c>
      <c r="M78" s="3" t="s">
        <v>63</v>
      </c>
      <c r="N78" s="3"/>
      <c r="O78" s="3"/>
    </row>
    <row r="79" spans="1:15" x14ac:dyDescent="0.25">
      <c r="A79" s="3" t="s">
        <v>134</v>
      </c>
      <c r="B79" s="3" t="s">
        <v>287</v>
      </c>
      <c r="C79" s="3" t="s">
        <v>63</v>
      </c>
      <c r="D79" s="3" t="s">
        <v>63</v>
      </c>
      <c r="E79" s="3" t="s">
        <v>63</v>
      </c>
      <c r="F79" s="3" t="s">
        <v>63</v>
      </c>
      <c r="G79" s="3">
        <v>100</v>
      </c>
      <c r="H79" s="3">
        <v>96.098209999999995</v>
      </c>
      <c r="I79" s="3" t="s">
        <v>63</v>
      </c>
      <c r="J79" s="3">
        <v>95.962530000000001</v>
      </c>
      <c r="K79" s="3">
        <v>86.493859999999998</v>
      </c>
      <c r="L79" s="3" t="s">
        <v>63</v>
      </c>
      <c r="M79" s="3" t="s">
        <v>63</v>
      </c>
      <c r="N79" s="3"/>
      <c r="O79" s="3"/>
    </row>
    <row r="80" spans="1:15" x14ac:dyDescent="0.25">
      <c r="A80" s="3" t="s">
        <v>134</v>
      </c>
      <c r="B80" s="3" t="s">
        <v>135</v>
      </c>
      <c r="C80" s="3">
        <v>98.52149</v>
      </c>
      <c r="D80" s="3">
        <v>96.351370000000003</v>
      </c>
      <c r="E80" s="3">
        <v>95.759</v>
      </c>
      <c r="F80" s="3">
        <v>96.745069999999998</v>
      </c>
      <c r="G80" s="3">
        <v>98.406610000000001</v>
      </c>
      <c r="H80" s="3">
        <v>98.556809999999999</v>
      </c>
      <c r="I80" s="3">
        <v>98.645759999999996</v>
      </c>
      <c r="J80" s="3">
        <v>97.493979999999993</v>
      </c>
      <c r="K80" s="3" t="s">
        <v>63</v>
      </c>
      <c r="L80" s="3" t="s">
        <v>63</v>
      </c>
      <c r="M80" s="3" t="s">
        <v>63</v>
      </c>
      <c r="N80" s="3"/>
      <c r="O80" s="3"/>
    </row>
    <row r="81" spans="1:15" x14ac:dyDescent="0.25">
      <c r="A81" s="3" t="s">
        <v>134</v>
      </c>
      <c r="B81" s="3" t="s">
        <v>136</v>
      </c>
      <c r="C81" s="3">
        <v>100</v>
      </c>
      <c r="D81" s="3" t="s">
        <v>63</v>
      </c>
      <c r="E81" s="3" t="s">
        <v>63</v>
      </c>
      <c r="F81" s="3">
        <v>100</v>
      </c>
      <c r="G81" s="3">
        <v>99.978319999999997</v>
      </c>
      <c r="H81" s="3" t="s">
        <v>63</v>
      </c>
      <c r="I81" s="3" t="s">
        <v>63</v>
      </c>
      <c r="J81" s="3" t="s">
        <v>63</v>
      </c>
      <c r="K81" s="3" t="s">
        <v>63</v>
      </c>
      <c r="L81" s="3" t="s">
        <v>63</v>
      </c>
      <c r="M81" s="3" t="s">
        <v>63</v>
      </c>
      <c r="N81" s="3"/>
      <c r="O81" s="3"/>
    </row>
    <row r="82" spans="1:15" x14ac:dyDescent="0.25">
      <c r="A82" s="3" t="s">
        <v>134</v>
      </c>
      <c r="B82" s="3" t="s">
        <v>288</v>
      </c>
      <c r="C82" s="3" t="s">
        <v>63</v>
      </c>
      <c r="D82" s="3">
        <v>39.312980000000003</v>
      </c>
      <c r="E82" s="3">
        <v>39.961759999999998</v>
      </c>
      <c r="F82" s="3">
        <v>31.81964</v>
      </c>
      <c r="G82" s="3">
        <v>39.497419999999998</v>
      </c>
      <c r="H82" s="3">
        <v>33.04974</v>
      </c>
      <c r="I82" s="3">
        <v>35.074120000000001</v>
      </c>
      <c r="J82" s="3">
        <v>39.236960000000003</v>
      </c>
      <c r="K82" s="3">
        <v>35.609929999999999</v>
      </c>
      <c r="L82" s="3" t="s">
        <v>63</v>
      </c>
      <c r="M82" s="3" t="s">
        <v>63</v>
      </c>
      <c r="N82" s="3"/>
      <c r="O82" s="3"/>
    </row>
    <row r="83" spans="1:15" x14ac:dyDescent="0.25">
      <c r="A83" s="3" t="s">
        <v>134</v>
      </c>
      <c r="B83" s="3" t="s">
        <v>137</v>
      </c>
      <c r="C83" s="3">
        <v>88.587810000000005</v>
      </c>
      <c r="D83" s="3">
        <v>80.052359999999993</v>
      </c>
      <c r="E83" s="3" t="s">
        <v>63</v>
      </c>
      <c r="F83" s="3" t="s">
        <v>63</v>
      </c>
      <c r="G83" s="3" t="s">
        <v>63</v>
      </c>
      <c r="H83" s="3" t="s">
        <v>63</v>
      </c>
      <c r="I83" s="3" t="s">
        <v>63</v>
      </c>
      <c r="J83" s="3" t="s">
        <v>63</v>
      </c>
      <c r="K83" s="3" t="s">
        <v>63</v>
      </c>
      <c r="L83" s="3" t="s">
        <v>63</v>
      </c>
      <c r="M83" s="3" t="s">
        <v>63</v>
      </c>
      <c r="N83" s="3"/>
      <c r="O83" s="3"/>
    </row>
    <row r="84" spans="1:15" x14ac:dyDescent="0.25">
      <c r="A84" s="3" t="s">
        <v>134</v>
      </c>
      <c r="B84" s="3" t="s">
        <v>138</v>
      </c>
      <c r="C84" s="3">
        <v>76.626689999999996</v>
      </c>
      <c r="D84" s="3">
        <v>81.265820000000005</v>
      </c>
      <c r="E84" s="3">
        <v>83.652619999999999</v>
      </c>
      <c r="F84" s="3">
        <v>90.054249999999996</v>
      </c>
      <c r="G84" s="3">
        <v>92.40804</v>
      </c>
      <c r="H84" s="3">
        <v>83.486239999999995</v>
      </c>
      <c r="I84" s="3">
        <v>85.982280000000003</v>
      </c>
      <c r="J84" s="3">
        <v>85.041409999999999</v>
      </c>
      <c r="K84" s="3">
        <v>84.41825</v>
      </c>
      <c r="L84" s="3">
        <v>82.081220000000002</v>
      </c>
      <c r="M84" s="3" t="s">
        <v>63</v>
      </c>
      <c r="N84" s="3"/>
      <c r="O84" s="3"/>
    </row>
    <row r="85" spans="1:15" x14ac:dyDescent="0.25">
      <c r="A85" s="3" t="s">
        <v>134</v>
      </c>
      <c r="B85" s="3" t="s">
        <v>274</v>
      </c>
      <c r="C85" s="3">
        <v>73.415289999999999</v>
      </c>
      <c r="D85" s="3">
        <v>76.342519999999993</v>
      </c>
      <c r="E85" s="3">
        <v>78.221940000000004</v>
      </c>
      <c r="F85" s="3">
        <v>81.035330000000002</v>
      </c>
      <c r="G85" s="3">
        <v>82.655559999999994</v>
      </c>
      <c r="H85" s="3">
        <v>85.229089999999999</v>
      </c>
      <c r="I85" s="3">
        <v>91.367059999999995</v>
      </c>
      <c r="J85" s="3">
        <v>91.055149999999998</v>
      </c>
      <c r="K85" s="3">
        <v>89.817750000000004</v>
      </c>
      <c r="L85" s="3" t="s">
        <v>63</v>
      </c>
      <c r="M85" s="3" t="s">
        <v>63</v>
      </c>
      <c r="N85" s="3"/>
      <c r="O85" s="3"/>
    </row>
    <row r="86" spans="1:15" x14ac:dyDescent="0.25">
      <c r="A86" s="3" t="s">
        <v>134</v>
      </c>
      <c r="B86" s="3" t="s">
        <v>139</v>
      </c>
      <c r="C86" s="3" t="s">
        <v>63</v>
      </c>
      <c r="D86" s="3">
        <v>91.264259999999993</v>
      </c>
      <c r="E86" s="3" t="s">
        <v>63</v>
      </c>
      <c r="F86" s="3" t="s">
        <v>63</v>
      </c>
      <c r="G86" s="3" t="s">
        <v>63</v>
      </c>
      <c r="H86" s="3" t="s">
        <v>63</v>
      </c>
      <c r="I86" s="3" t="s">
        <v>63</v>
      </c>
      <c r="J86" s="3" t="s">
        <v>63</v>
      </c>
      <c r="K86" s="3" t="s">
        <v>63</v>
      </c>
      <c r="L86" s="3" t="s">
        <v>63</v>
      </c>
      <c r="M86" s="3" t="s">
        <v>63</v>
      </c>
      <c r="N86" s="3"/>
      <c r="O86" s="3"/>
    </row>
    <row r="87" spans="1:15" x14ac:dyDescent="0.25">
      <c r="A87" s="3" t="s">
        <v>134</v>
      </c>
      <c r="B87" s="3" t="s">
        <v>289</v>
      </c>
      <c r="C87" s="3" t="s">
        <v>63</v>
      </c>
      <c r="D87" s="3">
        <v>100</v>
      </c>
      <c r="E87" s="3" t="s">
        <v>63</v>
      </c>
      <c r="F87" s="3" t="s">
        <v>63</v>
      </c>
      <c r="G87" s="3">
        <v>100</v>
      </c>
      <c r="H87" s="3">
        <v>91.291259999999994</v>
      </c>
      <c r="I87" s="3">
        <v>95.867769999999993</v>
      </c>
      <c r="J87" s="3">
        <v>98.128510000000006</v>
      </c>
      <c r="K87" s="3">
        <v>91.084100000000007</v>
      </c>
      <c r="L87" s="3" t="s">
        <v>63</v>
      </c>
      <c r="M87" s="3" t="s">
        <v>63</v>
      </c>
      <c r="N87" s="3"/>
      <c r="O87" s="3"/>
    </row>
    <row r="88" spans="1:15" x14ac:dyDescent="0.25">
      <c r="A88" s="3" t="s">
        <v>134</v>
      </c>
      <c r="B88" s="3" t="s">
        <v>290</v>
      </c>
      <c r="C88" s="3" t="s">
        <v>63</v>
      </c>
      <c r="D88" s="3" t="s">
        <v>63</v>
      </c>
      <c r="E88" s="3">
        <v>93.757159999999999</v>
      </c>
      <c r="F88" s="3">
        <v>92.944040000000001</v>
      </c>
      <c r="G88" s="3" t="s">
        <v>63</v>
      </c>
      <c r="H88" s="3" t="s">
        <v>63</v>
      </c>
      <c r="I88" s="3" t="s">
        <v>63</v>
      </c>
      <c r="J88" s="3" t="s">
        <v>63</v>
      </c>
      <c r="K88" s="3">
        <v>100</v>
      </c>
      <c r="L88" s="3" t="s">
        <v>63</v>
      </c>
      <c r="M88" s="3" t="s">
        <v>63</v>
      </c>
      <c r="N88" s="3"/>
      <c r="O88" s="3"/>
    </row>
    <row r="89" spans="1:15" x14ac:dyDescent="0.25">
      <c r="A89" s="3" t="s">
        <v>134</v>
      </c>
      <c r="B89" s="3" t="s">
        <v>140</v>
      </c>
      <c r="C89" s="3">
        <v>89.240009999999998</v>
      </c>
      <c r="D89" s="3">
        <v>89.56532</v>
      </c>
      <c r="E89" s="3">
        <v>92.008420000000001</v>
      </c>
      <c r="F89" s="3">
        <v>93.473389999999995</v>
      </c>
      <c r="G89" s="3">
        <v>95.749769999999998</v>
      </c>
      <c r="H89" s="3">
        <v>95.204049999999995</v>
      </c>
      <c r="I89" s="3">
        <v>95.874700000000004</v>
      </c>
      <c r="J89" s="3">
        <v>93.812290000000004</v>
      </c>
      <c r="K89" s="3">
        <v>91.927099999999996</v>
      </c>
      <c r="L89" s="3" t="s">
        <v>63</v>
      </c>
      <c r="M89" s="3" t="s">
        <v>63</v>
      </c>
      <c r="N89" s="3"/>
      <c r="O89" s="3"/>
    </row>
    <row r="90" spans="1:15" x14ac:dyDescent="0.25">
      <c r="A90" s="3" t="s">
        <v>134</v>
      </c>
      <c r="B90" s="3" t="s">
        <v>141</v>
      </c>
      <c r="C90" s="3">
        <v>82.851320000000001</v>
      </c>
      <c r="D90" s="3">
        <v>84.140879999999996</v>
      </c>
      <c r="E90" s="3">
        <v>86.108360000000005</v>
      </c>
      <c r="F90" s="3">
        <v>88.155469999999994</v>
      </c>
      <c r="G90" s="3">
        <v>88.646730000000005</v>
      </c>
      <c r="H90" s="3" t="s">
        <v>63</v>
      </c>
      <c r="I90" s="3" t="s">
        <v>63</v>
      </c>
      <c r="J90" s="3">
        <v>88.532560000000004</v>
      </c>
      <c r="K90" s="3">
        <v>98.490579999999994</v>
      </c>
      <c r="L90" s="3" t="s">
        <v>63</v>
      </c>
      <c r="M90" s="3" t="s">
        <v>63</v>
      </c>
      <c r="N90" s="3"/>
      <c r="O90" s="3"/>
    </row>
    <row r="91" spans="1:15" x14ac:dyDescent="0.25">
      <c r="A91" s="3" t="s">
        <v>134</v>
      </c>
      <c r="B91" s="3" t="s">
        <v>142</v>
      </c>
      <c r="C91" s="3" t="s">
        <v>63</v>
      </c>
      <c r="D91" s="3">
        <v>93.561639999999997</v>
      </c>
      <c r="E91" s="3">
        <v>92.416349999999994</v>
      </c>
      <c r="F91" s="3">
        <v>94.283540000000002</v>
      </c>
      <c r="G91" s="3">
        <v>95.0655</v>
      </c>
      <c r="H91" s="3">
        <v>95.172340000000005</v>
      </c>
      <c r="I91" s="3">
        <v>90.470709999999997</v>
      </c>
      <c r="J91" s="3">
        <v>88.345590000000001</v>
      </c>
      <c r="K91" s="3">
        <v>96.086619999999996</v>
      </c>
      <c r="L91" s="3">
        <v>95.776949999999999</v>
      </c>
      <c r="M91" s="3" t="s">
        <v>63</v>
      </c>
      <c r="N91" s="3"/>
      <c r="O91" s="3"/>
    </row>
    <row r="92" spans="1:15" x14ac:dyDescent="0.25">
      <c r="A92" s="3" t="s">
        <v>134</v>
      </c>
      <c r="B92" s="3" t="s">
        <v>236</v>
      </c>
      <c r="C92" s="3">
        <v>97.795649999999995</v>
      </c>
      <c r="D92" s="3">
        <v>94.46387</v>
      </c>
      <c r="E92" s="3" t="s">
        <v>63</v>
      </c>
      <c r="F92" s="3" t="s">
        <v>63</v>
      </c>
      <c r="G92" s="3">
        <v>98.308059999999998</v>
      </c>
      <c r="H92" s="3">
        <v>99.677480000000003</v>
      </c>
      <c r="I92" s="3">
        <v>99.810249999999996</v>
      </c>
      <c r="J92" s="3">
        <v>99.551630000000003</v>
      </c>
      <c r="K92" s="3">
        <v>99.875259999999997</v>
      </c>
      <c r="L92" s="3">
        <v>97.875169999999997</v>
      </c>
      <c r="M92" s="3" t="s">
        <v>63</v>
      </c>
      <c r="N92" s="3"/>
      <c r="O92" s="3"/>
    </row>
    <row r="93" spans="1:15" x14ac:dyDescent="0.25">
      <c r="A93" s="3" t="s">
        <v>134</v>
      </c>
      <c r="B93" s="3" t="s">
        <v>143</v>
      </c>
      <c r="C93" s="3">
        <v>76.519919999999999</v>
      </c>
      <c r="D93" s="3" t="s">
        <v>63</v>
      </c>
      <c r="E93" s="3" t="s">
        <v>63</v>
      </c>
      <c r="F93" s="3" t="s">
        <v>63</v>
      </c>
      <c r="G93" s="3" t="s">
        <v>63</v>
      </c>
      <c r="H93" s="3">
        <v>77.142859999999999</v>
      </c>
      <c r="I93" s="3" t="s">
        <v>63</v>
      </c>
      <c r="J93" s="3" t="s">
        <v>63</v>
      </c>
      <c r="K93" s="3" t="s">
        <v>63</v>
      </c>
      <c r="L93" s="3">
        <v>79.214780000000005</v>
      </c>
      <c r="M93" s="3" t="s">
        <v>63</v>
      </c>
      <c r="N93" s="3"/>
      <c r="O93" s="3"/>
    </row>
    <row r="94" spans="1:15" x14ac:dyDescent="0.25">
      <c r="A94" s="3" t="s">
        <v>134</v>
      </c>
      <c r="B94" s="3" t="s">
        <v>237</v>
      </c>
      <c r="C94" s="3">
        <v>76.791910000000001</v>
      </c>
      <c r="D94" s="3">
        <v>74.577129999999997</v>
      </c>
      <c r="E94" s="3">
        <v>70.832459999999998</v>
      </c>
      <c r="F94" s="3">
        <v>76.509280000000004</v>
      </c>
      <c r="G94" s="3">
        <v>79.008570000000006</v>
      </c>
      <c r="H94" s="3">
        <v>84.487179999999995</v>
      </c>
      <c r="I94" s="3">
        <v>83.831829999999997</v>
      </c>
      <c r="J94" s="3">
        <v>86.542770000000004</v>
      </c>
      <c r="K94" s="3">
        <v>87.222179999999994</v>
      </c>
      <c r="L94" s="3">
        <v>93.133840000000006</v>
      </c>
      <c r="M94" s="3" t="s">
        <v>63</v>
      </c>
      <c r="N94" s="3"/>
      <c r="O94" s="3"/>
    </row>
    <row r="95" spans="1:15" x14ac:dyDescent="0.25">
      <c r="A95" s="3" t="s">
        <v>134</v>
      </c>
      <c r="B95" s="3" t="s">
        <v>144</v>
      </c>
      <c r="C95" s="3">
        <v>94.9452</v>
      </c>
      <c r="D95" s="3">
        <v>97.578429999999997</v>
      </c>
      <c r="E95" s="3">
        <v>96.681809999999999</v>
      </c>
      <c r="F95" s="3">
        <v>97.01925</v>
      </c>
      <c r="G95" s="3">
        <v>97.653379999999999</v>
      </c>
      <c r="H95" s="3">
        <v>96.509540000000001</v>
      </c>
      <c r="I95" s="3">
        <v>95.753469999999993</v>
      </c>
      <c r="J95" s="3">
        <v>95.4251</v>
      </c>
      <c r="K95" s="3">
        <v>92.131659999999997</v>
      </c>
      <c r="L95" s="3" t="s">
        <v>63</v>
      </c>
      <c r="M95" s="3" t="s">
        <v>63</v>
      </c>
      <c r="N95" s="3"/>
      <c r="O95" s="3"/>
    </row>
    <row r="96" spans="1:15" x14ac:dyDescent="0.25">
      <c r="A96" s="3" t="s">
        <v>134</v>
      </c>
      <c r="B96" s="3" t="s">
        <v>145</v>
      </c>
      <c r="C96" s="3">
        <v>83.057659999999998</v>
      </c>
      <c r="D96" s="3">
        <v>83.056100000000001</v>
      </c>
      <c r="E96" s="3">
        <v>80.235609999999994</v>
      </c>
      <c r="F96" s="3">
        <v>81.161550000000005</v>
      </c>
      <c r="G96" s="3">
        <v>85.171620000000004</v>
      </c>
      <c r="H96" s="3">
        <v>82.273250000000004</v>
      </c>
      <c r="I96" s="3">
        <v>81.175899999999999</v>
      </c>
      <c r="J96" s="3">
        <v>80.822699999999998</v>
      </c>
      <c r="K96" s="3">
        <v>81.512180000000001</v>
      </c>
      <c r="L96" s="3" t="s">
        <v>63</v>
      </c>
      <c r="M96" s="3" t="s">
        <v>63</v>
      </c>
      <c r="N96" s="3"/>
      <c r="O96" s="3"/>
    </row>
    <row r="97" spans="1:15" x14ac:dyDescent="0.25">
      <c r="A97" s="3" t="s">
        <v>134</v>
      </c>
      <c r="B97" s="3" t="s">
        <v>146</v>
      </c>
      <c r="C97" s="3">
        <v>95.49727</v>
      </c>
      <c r="D97" s="3" t="s">
        <v>63</v>
      </c>
      <c r="E97" s="3" t="s">
        <v>63</v>
      </c>
      <c r="F97" s="3" t="s">
        <v>63</v>
      </c>
      <c r="G97" s="3" t="s">
        <v>63</v>
      </c>
      <c r="H97" s="3" t="s">
        <v>63</v>
      </c>
      <c r="I97" s="3">
        <v>89.539749999999998</v>
      </c>
      <c r="J97" s="3">
        <v>91.204189999999997</v>
      </c>
      <c r="K97" s="3" t="s">
        <v>63</v>
      </c>
      <c r="L97" s="3" t="s">
        <v>63</v>
      </c>
      <c r="M97" s="3" t="s">
        <v>63</v>
      </c>
      <c r="N97" s="3"/>
      <c r="O97" s="3"/>
    </row>
    <row r="98" spans="1:15" x14ac:dyDescent="0.25">
      <c r="A98" s="3" t="s">
        <v>134</v>
      </c>
      <c r="B98" s="3" t="s">
        <v>147</v>
      </c>
      <c r="C98" s="3">
        <v>84.196370000000002</v>
      </c>
      <c r="D98" s="3">
        <v>80.176950000000005</v>
      </c>
      <c r="E98" s="3">
        <v>75.791870000000003</v>
      </c>
      <c r="F98" s="3">
        <v>75.713399999999993</v>
      </c>
      <c r="G98" s="3">
        <v>77.299520000000001</v>
      </c>
      <c r="H98" s="3">
        <v>79.881619999999998</v>
      </c>
      <c r="I98" s="3">
        <v>77.807779999999994</v>
      </c>
      <c r="J98" s="3">
        <v>80.978070000000002</v>
      </c>
      <c r="K98" s="3">
        <v>84.894850000000005</v>
      </c>
      <c r="L98" s="3">
        <v>83.510019999999997</v>
      </c>
      <c r="M98" s="3" t="s">
        <v>63</v>
      </c>
      <c r="N98" s="3"/>
      <c r="O98" s="3"/>
    </row>
    <row r="99" spans="1:15" x14ac:dyDescent="0.25">
      <c r="A99" s="3" t="s">
        <v>134</v>
      </c>
      <c r="B99" s="3" t="s">
        <v>148</v>
      </c>
      <c r="C99" s="3">
        <v>89.432360000000003</v>
      </c>
      <c r="D99" s="3">
        <v>94.798069999999996</v>
      </c>
      <c r="E99" s="3">
        <v>96.065039999999996</v>
      </c>
      <c r="F99" s="3" t="s">
        <v>63</v>
      </c>
      <c r="G99" s="3" t="s">
        <v>63</v>
      </c>
      <c r="H99" s="3" t="s">
        <v>63</v>
      </c>
      <c r="I99" s="3" t="s">
        <v>63</v>
      </c>
      <c r="J99" s="3" t="s">
        <v>63</v>
      </c>
      <c r="K99" s="3" t="s">
        <v>63</v>
      </c>
      <c r="L99" s="3" t="s">
        <v>63</v>
      </c>
      <c r="M99" s="3" t="s">
        <v>63</v>
      </c>
      <c r="N99" s="3"/>
      <c r="O99" s="3"/>
    </row>
    <row r="100" spans="1:15" x14ac:dyDescent="0.25">
      <c r="A100" s="3" t="s">
        <v>134</v>
      </c>
      <c r="B100" s="3" t="s">
        <v>150</v>
      </c>
      <c r="C100" s="3" t="s">
        <v>63</v>
      </c>
      <c r="D100" s="3" t="s">
        <v>63</v>
      </c>
      <c r="E100" s="3" t="s">
        <v>63</v>
      </c>
      <c r="F100" s="3">
        <v>71.747</v>
      </c>
      <c r="G100" s="3">
        <v>79.051789999999997</v>
      </c>
      <c r="H100" s="3">
        <v>71.731830000000002</v>
      </c>
      <c r="I100" s="3">
        <v>75.674199999999999</v>
      </c>
      <c r="J100" s="3">
        <v>77.549539999999993</v>
      </c>
      <c r="K100" s="3" t="s">
        <v>63</v>
      </c>
      <c r="L100" s="3">
        <v>75.859089999999995</v>
      </c>
      <c r="M100" s="3" t="s">
        <v>63</v>
      </c>
      <c r="N100" s="3"/>
      <c r="O100" s="3"/>
    </row>
    <row r="101" spans="1:15" x14ac:dyDescent="0.25">
      <c r="A101" s="3" t="s">
        <v>134</v>
      </c>
      <c r="B101" s="3" t="s">
        <v>151</v>
      </c>
      <c r="C101" s="3" t="s">
        <v>63</v>
      </c>
      <c r="D101" s="3" t="s">
        <v>63</v>
      </c>
      <c r="E101" s="3" t="s">
        <v>63</v>
      </c>
      <c r="F101" s="3">
        <v>100</v>
      </c>
      <c r="G101" s="3">
        <v>92.430350000000004</v>
      </c>
      <c r="H101" s="3">
        <v>93.051850000000002</v>
      </c>
      <c r="I101" s="3">
        <v>96.953580000000002</v>
      </c>
      <c r="J101" s="3">
        <v>93.559420000000003</v>
      </c>
      <c r="K101" s="3">
        <v>90.071430000000007</v>
      </c>
      <c r="L101" s="3">
        <v>91.738439999999997</v>
      </c>
      <c r="M101" s="3" t="s">
        <v>63</v>
      </c>
      <c r="N101" s="3"/>
      <c r="O101" s="3"/>
    </row>
    <row r="102" spans="1:15" x14ac:dyDescent="0.25">
      <c r="A102" s="3" t="s">
        <v>134</v>
      </c>
      <c r="B102" s="3" t="s">
        <v>152</v>
      </c>
      <c r="C102" s="3">
        <v>99.037670000000006</v>
      </c>
      <c r="D102" s="3">
        <v>98.995810000000006</v>
      </c>
      <c r="E102" s="3">
        <v>98.746290000000002</v>
      </c>
      <c r="F102" s="3">
        <v>98.538480000000007</v>
      </c>
      <c r="G102" s="3">
        <v>98.341070000000002</v>
      </c>
      <c r="H102" s="3">
        <v>98.301940000000002</v>
      </c>
      <c r="I102" s="3">
        <v>98.277990000000003</v>
      </c>
      <c r="J102" s="3">
        <v>98.130309999999994</v>
      </c>
      <c r="K102" s="3">
        <v>98.214010000000002</v>
      </c>
      <c r="L102" s="3" t="s">
        <v>63</v>
      </c>
      <c r="M102" s="3" t="s">
        <v>63</v>
      </c>
      <c r="N102" s="3"/>
      <c r="O102" s="3"/>
    </row>
    <row r="103" spans="1:15" x14ac:dyDescent="0.25">
      <c r="A103" s="3" t="s">
        <v>134</v>
      </c>
      <c r="B103" s="3" t="s">
        <v>291</v>
      </c>
      <c r="C103" s="3" t="s">
        <v>63</v>
      </c>
      <c r="D103" s="3" t="s">
        <v>63</v>
      </c>
      <c r="E103" s="3" t="s">
        <v>63</v>
      </c>
      <c r="F103" s="3" t="s">
        <v>63</v>
      </c>
      <c r="G103" s="3" t="s">
        <v>63</v>
      </c>
      <c r="H103" s="3" t="s">
        <v>63</v>
      </c>
      <c r="I103" s="3">
        <v>82.758619999999993</v>
      </c>
      <c r="J103" s="3" t="s">
        <v>63</v>
      </c>
      <c r="K103" s="3">
        <v>100</v>
      </c>
      <c r="L103" s="3">
        <v>80.645160000000004</v>
      </c>
      <c r="M103" s="3" t="s">
        <v>63</v>
      </c>
      <c r="N103" s="3"/>
      <c r="O103" s="3"/>
    </row>
    <row r="104" spans="1:15" x14ac:dyDescent="0.25">
      <c r="A104" s="3" t="s">
        <v>134</v>
      </c>
      <c r="B104" s="3" t="s">
        <v>154</v>
      </c>
      <c r="C104" s="3">
        <v>76.885180000000005</v>
      </c>
      <c r="D104" s="3">
        <v>76.509230000000002</v>
      </c>
      <c r="E104" s="3">
        <v>80.267979999999994</v>
      </c>
      <c r="F104" s="3">
        <v>80.760210000000001</v>
      </c>
      <c r="G104" s="3">
        <v>79.294889999999995</v>
      </c>
      <c r="H104" s="3">
        <v>78.357119999999995</v>
      </c>
      <c r="I104" s="3">
        <v>72.150059999999996</v>
      </c>
      <c r="J104" s="3">
        <v>74.670119999999997</v>
      </c>
      <c r="K104" s="3" t="s">
        <v>63</v>
      </c>
      <c r="L104" s="3" t="s">
        <v>63</v>
      </c>
      <c r="M104" s="3" t="s">
        <v>63</v>
      </c>
      <c r="N104" s="3"/>
      <c r="O104" s="3"/>
    </row>
    <row r="105" spans="1:15" x14ac:dyDescent="0.25">
      <c r="A105" s="3" t="s">
        <v>134</v>
      </c>
      <c r="B105" s="3" t="s">
        <v>155</v>
      </c>
      <c r="C105" s="3">
        <v>80.828819999999993</v>
      </c>
      <c r="D105" s="3" t="s">
        <v>63</v>
      </c>
      <c r="E105" s="3">
        <v>76.279640000000001</v>
      </c>
      <c r="F105" s="3" t="s">
        <v>63</v>
      </c>
      <c r="G105" s="3" t="s">
        <v>63</v>
      </c>
      <c r="H105" s="3" t="s">
        <v>63</v>
      </c>
      <c r="I105" s="3">
        <v>69.286820000000006</v>
      </c>
      <c r="J105" s="3" t="s">
        <v>63</v>
      </c>
      <c r="K105" s="3" t="s">
        <v>63</v>
      </c>
      <c r="L105" s="3" t="s">
        <v>63</v>
      </c>
      <c r="M105" s="3" t="s">
        <v>63</v>
      </c>
      <c r="N105" s="3"/>
      <c r="O105" s="3"/>
    </row>
    <row r="106" spans="1:15" x14ac:dyDescent="0.25">
      <c r="A106" s="3" t="s">
        <v>134</v>
      </c>
      <c r="B106" s="3" t="s">
        <v>156</v>
      </c>
      <c r="C106" s="3">
        <v>99.365080000000006</v>
      </c>
      <c r="D106" s="3">
        <v>89.476100000000002</v>
      </c>
      <c r="E106" s="3">
        <v>84.803430000000006</v>
      </c>
      <c r="F106" s="3">
        <v>92.893000000000001</v>
      </c>
      <c r="G106" s="3">
        <v>96.421980000000005</v>
      </c>
      <c r="H106" s="3">
        <v>99.088629999999995</v>
      </c>
      <c r="I106" s="3">
        <v>100</v>
      </c>
      <c r="J106" s="3">
        <v>100</v>
      </c>
      <c r="K106" s="3">
        <v>100</v>
      </c>
      <c r="L106" s="3">
        <v>100</v>
      </c>
      <c r="M106" s="3" t="s">
        <v>63</v>
      </c>
      <c r="N106" s="3"/>
      <c r="O106" s="3"/>
    </row>
    <row r="107" spans="1:15" x14ac:dyDescent="0.25">
      <c r="A107" s="3" t="s">
        <v>134</v>
      </c>
      <c r="B107" s="3" t="s">
        <v>263</v>
      </c>
      <c r="C107" s="3">
        <v>69.324960000000004</v>
      </c>
      <c r="D107" s="3" t="s">
        <v>63</v>
      </c>
      <c r="E107" s="3">
        <v>83.24879</v>
      </c>
      <c r="F107" s="3">
        <v>84.288730000000001</v>
      </c>
      <c r="G107" s="3" t="s">
        <v>63</v>
      </c>
      <c r="H107" s="3" t="s">
        <v>63</v>
      </c>
      <c r="I107" s="3" t="s">
        <v>63</v>
      </c>
      <c r="J107" s="3" t="s">
        <v>63</v>
      </c>
      <c r="K107" s="3" t="s">
        <v>63</v>
      </c>
      <c r="L107" s="3" t="s">
        <v>63</v>
      </c>
      <c r="M107" s="3" t="s">
        <v>63</v>
      </c>
      <c r="N107" s="3"/>
      <c r="O107" s="3"/>
    </row>
    <row r="108" spans="1:15" x14ac:dyDescent="0.25">
      <c r="A108" s="3" t="s">
        <v>134</v>
      </c>
      <c r="B108" s="3" t="s">
        <v>157</v>
      </c>
      <c r="C108" s="3" t="s">
        <v>63</v>
      </c>
      <c r="D108" s="3">
        <v>89.636089999999996</v>
      </c>
      <c r="E108" s="3" t="s">
        <v>63</v>
      </c>
      <c r="F108" s="3" t="s">
        <v>63</v>
      </c>
      <c r="G108" s="3">
        <v>100</v>
      </c>
      <c r="H108" s="3">
        <v>100</v>
      </c>
      <c r="I108" s="3">
        <v>100</v>
      </c>
      <c r="J108" s="3" t="s">
        <v>63</v>
      </c>
      <c r="K108" s="3" t="s">
        <v>63</v>
      </c>
      <c r="L108" s="3" t="s">
        <v>63</v>
      </c>
      <c r="M108" s="3" t="s">
        <v>63</v>
      </c>
      <c r="N108" s="3"/>
      <c r="O108" s="3"/>
    </row>
    <row r="109" spans="1:15" x14ac:dyDescent="0.25">
      <c r="A109" s="3" t="s">
        <v>134</v>
      </c>
      <c r="B109" s="3" t="s">
        <v>158</v>
      </c>
      <c r="C109" s="3">
        <v>78.091290000000001</v>
      </c>
      <c r="D109" s="3">
        <v>75.739639999999994</v>
      </c>
      <c r="E109" s="3">
        <v>81.597219999999993</v>
      </c>
      <c r="F109" s="3">
        <v>87.911379999999994</v>
      </c>
      <c r="G109" s="3">
        <v>96.509060000000005</v>
      </c>
      <c r="H109" s="3">
        <v>88.955029999999994</v>
      </c>
      <c r="I109" s="3">
        <v>98.948089999999993</v>
      </c>
      <c r="J109" s="3">
        <v>92.179150000000007</v>
      </c>
      <c r="K109" s="3">
        <v>91.395560000000003</v>
      </c>
      <c r="L109" s="3">
        <v>95.354879999999994</v>
      </c>
      <c r="M109" s="3" t="s">
        <v>63</v>
      </c>
      <c r="N109" s="3"/>
      <c r="O109" s="3"/>
    </row>
    <row r="110" spans="1:15" x14ac:dyDescent="0.25">
      <c r="A110" s="3" t="s">
        <v>134</v>
      </c>
      <c r="B110" s="3" t="s">
        <v>159</v>
      </c>
      <c r="C110" s="3" t="s">
        <v>63</v>
      </c>
      <c r="D110" s="3" t="s">
        <v>63</v>
      </c>
      <c r="E110" s="3" t="s">
        <v>63</v>
      </c>
      <c r="F110" s="3">
        <v>100</v>
      </c>
      <c r="G110" s="3">
        <v>90.668199999999999</v>
      </c>
      <c r="H110" s="3">
        <v>98.948599999999999</v>
      </c>
      <c r="I110" s="3">
        <v>100</v>
      </c>
      <c r="J110" s="3">
        <v>90.927019999999999</v>
      </c>
      <c r="K110" s="3" t="s">
        <v>63</v>
      </c>
      <c r="L110" s="3" t="s">
        <v>63</v>
      </c>
      <c r="M110" s="3" t="s">
        <v>63</v>
      </c>
      <c r="N110" s="3"/>
      <c r="O110" s="3"/>
    </row>
    <row r="111" spans="1:15" x14ac:dyDescent="0.25">
      <c r="A111" s="3" t="s">
        <v>134</v>
      </c>
      <c r="B111" s="3" t="s">
        <v>299</v>
      </c>
      <c r="C111" s="3" t="s">
        <v>63</v>
      </c>
      <c r="D111" s="3" t="s">
        <v>63</v>
      </c>
      <c r="E111" s="3">
        <v>89.538049999999998</v>
      </c>
      <c r="F111" s="3" t="s">
        <v>63</v>
      </c>
      <c r="G111" s="3">
        <v>100</v>
      </c>
      <c r="H111" s="3" t="s">
        <v>63</v>
      </c>
      <c r="I111" s="3" t="s">
        <v>63</v>
      </c>
      <c r="J111" s="3" t="s">
        <v>63</v>
      </c>
      <c r="K111" s="3" t="s">
        <v>63</v>
      </c>
      <c r="L111" s="3" t="s">
        <v>63</v>
      </c>
      <c r="M111" s="3" t="s">
        <v>63</v>
      </c>
      <c r="N111" s="3"/>
      <c r="O111" s="3"/>
    </row>
    <row r="112" spans="1:15" x14ac:dyDescent="0.25">
      <c r="A112" s="3" t="s">
        <v>134</v>
      </c>
      <c r="B112" s="3" t="s">
        <v>238</v>
      </c>
      <c r="C112" s="3">
        <v>78.780079999999998</v>
      </c>
      <c r="D112" s="3">
        <v>76.601619999999997</v>
      </c>
      <c r="E112" s="3">
        <v>80.88561</v>
      </c>
      <c r="F112" s="3">
        <v>83.943770000000001</v>
      </c>
      <c r="G112" s="3">
        <v>88.744669999999999</v>
      </c>
      <c r="H112" s="3">
        <v>91.997770000000003</v>
      </c>
      <c r="I112" s="3">
        <v>90.821439999999996</v>
      </c>
      <c r="J112" s="3">
        <v>85.244690000000006</v>
      </c>
      <c r="K112" s="3">
        <v>90.812200000000004</v>
      </c>
      <c r="L112" s="3">
        <v>87.817819999999998</v>
      </c>
      <c r="M112" s="3" t="s">
        <v>63</v>
      </c>
      <c r="N112" s="3"/>
      <c r="O112" s="3"/>
    </row>
    <row r="113" spans="1:15" x14ac:dyDescent="0.25">
      <c r="A113" s="3" t="s">
        <v>134</v>
      </c>
      <c r="B113" s="3" t="s">
        <v>160</v>
      </c>
      <c r="C113" s="3" t="s">
        <v>63</v>
      </c>
      <c r="D113" s="3" t="s">
        <v>63</v>
      </c>
      <c r="E113" s="3" t="s">
        <v>63</v>
      </c>
      <c r="F113" s="3" t="s">
        <v>63</v>
      </c>
      <c r="G113" s="3">
        <v>98.161760000000001</v>
      </c>
      <c r="H113" s="3">
        <v>98.026430000000005</v>
      </c>
      <c r="I113" s="3" t="s">
        <v>63</v>
      </c>
      <c r="J113" s="3" t="s">
        <v>63</v>
      </c>
      <c r="K113" s="3">
        <v>81.413210000000007</v>
      </c>
      <c r="L113" s="3" t="s">
        <v>63</v>
      </c>
      <c r="M113" s="3" t="s">
        <v>63</v>
      </c>
      <c r="N113" s="3"/>
      <c r="O113" s="3"/>
    </row>
    <row r="114" spans="1:15" x14ac:dyDescent="0.25">
      <c r="A114" s="3" t="s">
        <v>134</v>
      </c>
      <c r="B114" s="3" t="s">
        <v>161</v>
      </c>
      <c r="C114" s="3">
        <v>100</v>
      </c>
      <c r="D114" s="3">
        <v>98.169520000000006</v>
      </c>
      <c r="E114" s="3">
        <v>98.860489999999999</v>
      </c>
      <c r="F114" s="3">
        <v>99.287719999999993</v>
      </c>
      <c r="G114" s="3">
        <v>100</v>
      </c>
      <c r="H114" s="3">
        <v>99.664439999999999</v>
      </c>
      <c r="I114" s="3">
        <v>99.068849999999998</v>
      </c>
      <c r="J114" s="3">
        <v>98.400229999999993</v>
      </c>
      <c r="K114" s="3">
        <v>100</v>
      </c>
      <c r="L114" s="3" t="s">
        <v>63</v>
      </c>
      <c r="M114" s="3" t="s">
        <v>63</v>
      </c>
      <c r="N114" s="3"/>
      <c r="O114" s="3"/>
    </row>
    <row r="115" spans="1:15" x14ac:dyDescent="0.25">
      <c r="A115" s="3" t="s">
        <v>134</v>
      </c>
      <c r="B115" s="3" t="s">
        <v>275</v>
      </c>
      <c r="C115" s="3">
        <v>70.867459999999994</v>
      </c>
      <c r="D115" s="3">
        <v>74.750380000000007</v>
      </c>
      <c r="E115" s="3">
        <v>77.035769999999999</v>
      </c>
      <c r="F115" s="3">
        <v>79.829390000000004</v>
      </c>
      <c r="G115" s="3">
        <v>90.144239999999996</v>
      </c>
      <c r="H115" s="3">
        <v>93.946190000000001</v>
      </c>
      <c r="I115" s="3">
        <v>87.363699999999994</v>
      </c>
      <c r="J115" s="3">
        <v>85.915509999999998</v>
      </c>
      <c r="K115" s="3" t="s">
        <v>63</v>
      </c>
      <c r="L115" s="3" t="s">
        <v>63</v>
      </c>
      <c r="M115" s="3" t="s">
        <v>63</v>
      </c>
      <c r="N115" s="3"/>
      <c r="O115" s="3"/>
    </row>
    <row r="116" spans="1:15" x14ac:dyDescent="0.25">
      <c r="A116" s="3" t="s">
        <v>162</v>
      </c>
      <c r="B116" s="3" t="s">
        <v>259</v>
      </c>
      <c r="C116" s="3">
        <v>91.148759999999996</v>
      </c>
      <c r="D116" s="3" t="s">
        <v>63</v>
      </c>
      <c r="E116" s="3" t="s">
        <v>63</v>
      </c>
      <c r="F116" s="3" t="s">
        <v>63</v>
      </c>
      <c r="G116" s="3" t="s">
        <v>63</v>
      </c>
      <c r="H116" s="3" t="s">
        <v>63</v>
      </c>
      <c r="I116" s="3" t="s">
        <v>63</v>
      </c>
      <c r="J116" s="3" t="s">
        <v>63</v>
      </c>
      <c r="K116" s="3" t="s">
        <v>63</v>
      </c>
      <c r="L116" s="3" t="s">
        <v>63</v>
      </c>
      <c r="M116" s="3" t="s">
        <v>63</v>
      </c>
      <c r="N116" s="3"/>
      <c r="O116" s="3"/>
    </row>
    <row r="117" spans="1:15" x14ac:dyDescent="0.25">
      <c r="A117" s="3" t="s">
        <v>162</v>
      </c>
      <c r="B117" s="3" t="s">
        <v>163</v>
      </c>
      <c r="C117" s="3" t="s">
        <v>63</v>
      </c>
      <c r="D117" s="3" t="s">
        <v>63</v>
      </c>
      <c r="E117" s="3" t="s">
        <v>63</v>
      </c>
      <c r="F117" s="3" t="s">
        <v>63</v>
      </c>
      <c r="G117" s="3" t="s">
        <v>63</v>
      </c>
      <c r="H117" s="3" t="s">
        <v>63</v>
      </c>
      <c r="I117" s="3" t="s">
        <v>63</v>
      </c>
      <c r="J117" s="3" t="s">
        <v>63</v>
      </c>
      <c r="K117" s="3">
        <v>45.769449999999999</v>
      </c>
      <c r="L117" s="3">
        <v>48.36938</v>
      </c>
      <c r="M117" s="3" t="s">
        <v>63</v>
      </c>
      <c r="N117" s="3"/>
      <c r="O117" s="3"/>
    </row>
    <row r="118" spans="1:15" x14ac:dyDescent="0.25">
      <c r="A118" s="3" t="s">
        <v>162</v>
      </c>
      <c r="B118" s="3" t="s">
        <v>164</v>
      </c>
      <c r="C118" s="3">
        <v>30.909009999999999</v>
      </c>
      <c r="D118" s="3">
        <v>32.654829999999997</v>
      </c>
      <c r="E118" s="3">
        <v>33.382460000000002</v>
      </c>
      <c r="F118" s="3">
        <v>32.421289999999999</v>
      </c>
      <c r="G118" s="3">
        <v>26.624130000000001</v>
      </c>
      <c r="H118" s="3">
        <v>27.306640000000002</v>
      </c>
      <c r="I118" s="3">
        <v>24.835599999999999</v>
      </c>
      <c r="J118" s="3">
        <v>61.201410000000003</v>
      </c>
      <c r="K118" s="3">
        <v>69.547330000000002</v>
      </c>
      <c r="L118" s="3">
        <v>68.160529999999994</v>
      </c>
      <c r="M118" s="3" t="s">
        <v>63</v>
      </c>
      <c r="N118" s="3"/>
      <c r="O118" s="3"/>
    </row>
    <row r="119" spans="1:15" x14ac:dyDescent="0.25">
      <c r="A119" s="3" t="s">
        <v>162</v>
      </c>
      <c r="B119" s="3" t="s">
        <v>165</v>
      </c>
      <c r="C119" s="3" t="s">
        <v>63</v>
      </c>
      <c r="D119" s="3">
        <v>77.029030000000006</v>
      </c>
      <c r="E119" s="3">
        <v>73.336259999999996</v>
      </c>
      <c r="F119" s="3">
        <v>76.31183</v>
      </c>
      <c r="G119" s="3">
        <v>83.349189999999993</v>
      </c>
      <c r="H119" s="3">
        <v>83.319609999999997</v>
      </c>
      <c r="I119" s="3">
        <v>83.053179999999998</v>
      </c>
      <c r="J119" s="3">
        <v>77.153090000000006</v>
      </c>
      <c r="K119" s="3">
        <v>69.539910000000006</v>
      </c>
      <c r="L119" s="3">
        <v>68.521910000000005</v>
      </c>
      <c r="M119" s="3" t="s">
        <v>63</v>
      </c>
      <c r="N119" s="3"/>
      <c r="O119" s="3"/>
    </row>
    <row r="120" spans="1:15" x14ac:dyDescent="0.25">
      <c r="A120" s="3" t="s">
        <v>162</v>
      </c>
      <c r="B120" s="3" t="s">
        <v>166</v>
      </c>
      <c r="C120" s="3">
        <v>97.660430000000005</v>
      </c>
      <c r="D120" s="3">
        <v>97.513869999999997</v>
      </c>
      <c r="E120" s="3">
        <v>96.393640000000005</v>
      </c>
      <c r="F120" s="3">
        <v>96.964619999999996</v>
      </c>
      <c r="G120" s="3">
        <v>92.516729999999995</v>
      </c>
      <c r="H120" s="3">
        <v>94.769540000000006</v>
      </c>
      <c r="I120" s="3">
        <v>94.240939999999995</v>
      </c>
      <c r="J120" s="3">
        <v>95.698269999999994</v>
      </c>
      <c r="K120" s="3">
        <v>98.909930000000003</v>
      </c>
      <c r="L120" s="3" t="s">
        <v>63</v>
      </c>
      <c r="M120" s="3" t="s">
        <v>63</v>
      </c>
      <c r="N120" s="3"/>
      <c r="O120" s="3"/>
    </row>
    <row r="121" spans="1:15" x14ac:dyDescent="0.25">
      <c r="A121" s="3" t="s">
        <v>162</v>
      </c>
      <c r="B121" s="3" t="s">
        <v>240</v>
      </c>
      <c r="C121" s="3" t="s">
        <v>63</v>
      </c>
      <c r="D121" s="3" t="s">
        <v>63</v>
      </c>
      <c r="E121" s="3">
        <v>36.54759</v>
      </c>
      <c r="F121" s="3" t="s">
        <v>63</v>
      </c>
      <c r="G121" s="3">
        <v>40.917099999999998</v>
      </c>
      <c r="H121" s="3" t="s">
        <v>63</v>
      </c>
      <c r="I121" s="3">
        <v>39.875860000000003</v>
      </c>
      <c r="J121" s="3">
        <v>38.230119999999999</v>
      </c>
      <c r="K121" s="3">
        <v>37.157640000000001</v>
      </c>
      <c r="L121" s="3">
        <v>36.660620000000002</v>
      </c>
      <c r="M121" s="3" t="s">
        <v>63</v>
      </c>
      <c r="N121" s="3"/>
      <c r="O121" s="3"/>
    </row>
    <row r="122" spans="1:15" x14ac:dyDescent="0.25">
      <c r="A122" s="3" t="s">
        <v>162</v>
      </c>
      <c r="B122" s="3" t="s">
        <v>168</v>
      </c>
      <c r="C122" s="3">
        <v>100</v>
      </c>
      <c r="D122" s="3">
        <v>100</v>
      </c>
      <c r="E122" s="3">
        <v>99.760959999999997</v>
      </c>
      <c r="F122" s="3">
        <v>100</v>
      </c>
      <c r="G122" s="3">
        <v>98.975570000000005</v>
      </c>
      <c r="H122" s="3">
        <v>98.965879999999999</v>
      </c>
      <c r="I122" s="3">
        <v>99.372590000000002</v>
      </c>
      <c r="J122" s="3">
        <v>98.223929999999996</v>
      </c>
      <c r="K122" s="3">
        <v>99.436750000000004</v>
      </c>
      <c r="L122" s="3" t="s">
        <v>63</v>
      </c>
      <c r="M122" s="3" t="s">
        <v>63</v>
      </c>
      <c r="N122" s="3"/>
      <c r="O122" s="3"/>
    </row>
    <row r="123" spans="1:15" x14ac:dyDescent="0.25">
      <c r="A123" s="3" t="s">
        <v>162</v>
      </c>
      <c r="B123" s="3" t="s">
        <v>169</v>
      </c>
      <c r="C123" s="3">
        <v>42.577599999999997</v>
      </c>
      <c r="D123" s="3">
        <v>42.190989999999999</v>
      </c>
      <c r="E123" s="3">
        <v>44.106529999999999</v>
      </c>
      <c r="F123" s="3" t="s">
        <v>63</v>
      </c>
      <c r="G123" s="3" t="s">
        <v>63</v>
      </c>
      <c r="H123" s="3" t="s">
        <v>63</v>
      </c>
      <c r="I123" s="3" t="s">
        <v>63</v>
      </c>
      <c r="J123" s="3">
        <v>41.82864</v>
      </c>
      <c r="K123" s="3">
        <v>43.184159999999999</v>
      </c>
      <c r="L123" s="3">
        <v>44.995199999999997</v>
      </c>
      <c r="M123" s="3" t="s">
        <v>63</v>
      </c>
      <c r="N123" s="3"/>
      <c r="O123" s="3"/>
    </row>
    <row r="124" spans="1:15" x14ac:dyDescent="0.25">
      <c r="A124" s="3" t="s">
        <v>162</v>
      </c>
      <c r="B124" s="3" t="s">
        <v>241</v>
      </c>
      <c r="C124" s="3" t="s">
        <v>63</v>
      </c>
      <c r="D124" s="3" t="s">
        <v>63</v>
      </c>
      <c r="E124" s="3">
        <v>92.194010000000006</v>
      </c>
      <c r="F124" s="3">
        <v>88.213520000000003</v>
      </c>
      <c r="G124" s="3">
        <v>83.532049999999998</v>
      </c>
      <c r="H124" s="3" t="s">
        <v>63</v>
      </c>
      <c r="I124" s="3">
        <v>77.803929999999994</v>
      </c>
      <c r="J124" s="3">
        <v>74.088449999999995</v>
      </c>
      <c r="K124" s="3">
        <v>78.949430000000007</v>
      </c>
      <c r="L124" s="3" t="s">
        <v>63</v>
      </c>
      <c r="M124" s="3" t="s">
        <v>63</v>
      </c>
      <c r="N124" s="3"/>
      <c r="O124" s="3"/>
    </row>
    <row r="125" spans="1:15" x14ac:dyDescent="0.25">
      <c r="A125" s="3" t="s">
        <v>162</v>
      </c>
      <c r="B125" s="3" t="s">
        <v>242</v>
      </c>
      <c r="C125" s="3">
        <v>71.793400000000005</v>
      </c>
      <c r="D125" s="3">
        <v>71.513400000000004</v>
      </c>
      <c r="E125" s="3">
        <v>69.814279999999997</v>
      </c>
      <c r="F125" s="3">
        <v>72.349010000000007</v>
      </c>
      <c r="G125" s="3">
        <v>75.149410000000003</v>
      </c>
      <c r="H125" s="3">
        <v>57.578240000000001</v>
      </c>
      <c r="I125" s="3">
        <v>50.574689999999997</v>
      </c>
      <c r="J125" s="3">
        <v>58.332720000000002</v>
      </c>
      <c r="K125" s="3">
        <v>53.565060000000003</v>
      </c>
      <c r="L125" s="3">
        <v>68.588650000000001</v>
      </c>
      <c r="M125" s="3" t="s">
        <v>63</v>
      </c>
      <c r="N125" s="3"/>
      <c r="O125" s="3"/>
    </row>
    <row r="126" spans="1:15" x14ac:dyDescent="0.25">
      <c r="A126" s="3" t="s">
        <v>162</v>
      </c>
      <c r="B126" s="3" t="s">
        <v>171</v>
      </c>
      <c r="C126" s="3" t="s">
        <v>63</v>
      </c>
      <c r="D126" s="3">
        <v>58.174410000000002</v>
      </c>
      <c r="E126" s="3">
        <v>57.717010000000002</v>
      </c>
      <c r="F126" s="3">
        <v>71.298860000000005</v>
      </c>
      <c r="G126" s="3">
        <v>77.232259999999997</v>
      </c>
      <c r="H126" s="3">
        <v>80.441220000000001</v>
      </c>
      <c r="I126" s="3">
        <v>84.912430000000001</v>
      </c>
      <c r="J126" s="3">
        <v>81.444479999999999</v>
      </c>
      <c r="K126" s="3">
        <v>79.359859999999998</v>
      </c>
      <c r="L126" s="3">
        <v>84.418419999999998</v>
      </c>
      <c r="M126" s="3" t="s">
        <v>63</v>
      </c>
      <c r="N126" s="3"/>
      <c r="O126" s="3"/>
    </row>
    <row r="127" spans="1:15" x14ac:dyDescent="0.25">
      <c r="A127" s="3" t="s">
        <v>162</v>
      </c>
      <c r="B127" s="3" t="s">
        <v>269</v>
      </c>
      <c r="C127" s="3">
        <v>41.880789999999998</v>
      </c>
      <c r="D127" s="3">
        <v>52.117820000000002</v>
      </c>
      <c r="E127" s="3">
        <v>48.098100000000002</v>
      </c>
      <c r="F127" s="3">
        <v>53.575740000000003</v>
      </c>
      <c r="G127" s="3">
        <v>57.807720000000003</v>
      </c>
      <c r="H127" s="3">
        <v>75.071190000000001</v>
      </c>
      <c r="I127" s="3" t="s">
        <v>63</v>
      </c>
      <c r="J127" s="3">
        <v>64.436279999999996</v>
      </c>
      <c r="K127" s="3">
        <v>66.973820000000003</v>
      </c>
      <c r="L127" s="3">
        <v>64.707499999999996</v>
      </c>
      <c r="M127" s="3" t="s">
        <v>63</v>
      </c>
      <c r="N127" s="3"/>
      <c r="O127" s="3"/>
    </row>
    <row r="128" spans="1:15" x14ac:dyDescent="0.25">
      <c r="A128" s="3" t="s">
        <v>162</v>
      </c>
      <c r="B128" s="3" t="s">
        <v>172</v>
      </c>
      <c r="C128" s="3" t="s">
        <v>63</v>
      </c>
      <c r="D128" s="3" t="s">
        <v>63</v>
      </c>
      <c r="E128" s="3" t="s">
        <v>63</v>
      </c>
      <c r="F128" s="3">
        <v>78.410039999999995</v>
      </c>
      <c r="G128" s="3">
        <v>83.422510000000003</v>
      </c>
      <c r="H128" s="3">
        <v>87.858009999999993</v>
      </c>
      <c r="I128" s="3">
        <v>90.154849999999996</v>
      </c>
      <c r="J128" s="3">
        <v>89.720240000000004</v>
      </c>
      <c r="K128" s="3">
        <v>90.819059999999993</v>
      </c>
      <c r="L128" s="3">
        <v>90.492270000000005</v>
      </c>
      <c r="M128" s="3" t="s">
        <v>63</v>
      </c>
      <c r="N128" s="3"/>
      <c r="O128" s="3"/>
    </row>
    <row r="129" spans="1:15" x14ac:dyDescent="0.25">
      <c r="A129" s="3" t="s">
        <v>162</v>
      </c>
      <c r="B129" s="3" t="s">
        <v>243</v>
      </c>
      <c r="C129" s="3" t="s">
        <v>63</v>
      </c>
      <c r="D129" s="3" t="s">
        <v>63</v>
      </c>
      <c r="E129" s="3" t="s">
        <v>63</v>
      </c>
      <c r="F129" s="3" t="s">
        <v>63</v>
      </c>
      <c r="G129" s="3" t="s">
        <v>63</v>
      </c>
      <c r="H129" s="3">
        <v>42.111150000000002</v>
      </c>
      <c r="I129" s="3">
        <v>47.383769999999998</v>
      </c>
      <c r="J129" s="3">
        <v>45.382599999999996</v>
      </c>
      <c r="K129" s="3" t="s">
        <v>63</v>
      </c>
      <c r="L129" s="3">
        <v>48.632390000000001</v>
      </c>
      <c r="M129" s="3" t="s">
        <v>63</v>
      </c>
      <c r="N129" s="3"/>
      <c r="O129" s="3"/>
    </row>
    <row r="130" spans="1:15" x14ac:dyDescent="0.25">
      <c r="A130" s="3" t="s">
        <v>162</v>
      </c>
      <c r="B130" s="3" t="s">
        <v>270</v>
      </c>
      <c r="C130" s="3">
        <v>50.545310000000001</v>
      </c>
      <c r="D130" s="3">
        <v>59.861469999999997</v>
      </c>
      <c r="E130" s="3">
        <v>60.061999999999998</v>
      </c>
      <c r="F130" s="3">
        <v>40.222679999999997</v>
      </c>
      <c r="G130" s="3" t="s">
        <v>63</v>
      </c>
      <c r="H130" s="3" t="s">
        <v>63</v>
      </c>
      <c r="I130" s="3" t="s">
        <v>63</v>
      </c>
      <c r="J130" s="3" t="s">
        <v>63</v>
      </c>
      <c r="K130" s="3" t="s">
        <v>63</v>
      </c>
      <c r="L130" s="3" t="s">
        <v>63</v>
      </c>
      <c r="M130" s="3" t="s">
        <v>63</v>
      </c>
      <c r="N130" s="3"/>
      <c r="O130" s="3"/>
    </row>
    <row r="131" spans="1:15" x14ac:dyDescent="0.25">
      <c r="A131" s="3" t="s">
        <v>162</v>
      </c>
      <c r="B131" s="3" t="s">
        <v>260</v>
      </c>
      <c r="C131" s="3" t="s">
        <v>63</v>
      </c>
      <c r="D131" s="3" t="s">
        <v>63</v>
      </c>
      <c r="E131" s="3" t="s">
        <v>63</v>
      </c>
      <c r="F131" s="3">
        <v>73.555149999999998</v>
      </c>
      <c r="G131" s="3">
        <v>70.5154</v>
      </c>
      <c r="H131" s="3">
        <v>69.520129999999995</v>
      </c>
      <c r="I131" s="3">
        <v>66.257390000000001</v>
      </c>
      <c r="J131" s="3">
        <v>68.747739999999993</v>
      </c>
      <c r="K131" s="3">
        <v>76.723669999999998</v>
      </c>
      <c r="L131" s="3" t="s">
        <v>63</v>
      </c>
      <c r="M131" s="3" t="s">
        <v>63</v>
      </c>
      <c r="N131" s="3"/>
      <c r="O131" s="3"/>
    </row>
    <row r="132" spans="1:15" x14ac:dyDescent="0.25">
      <c r="A132" s="3" t="s">
        <v>162</v>
      </c>
      <c r="B132" s="3" t="s">
        <v>244</v>
      </c>
      <c r="C132" s="3">
        <v>91.251980000000003</v>
      </c>
      <c r="D132" s="3">
        <v>91.863939999999999</v>
      </c>
      <c r="E132" s="3">
        <v>87.748999999999995</v>
      </c>
      <c r="F132" s="3">
        <v>85.903419999999997</v>
      </c>
      <c r="G132" s="3" t="s">
        <v>63</v>
      </c>
      <c r="H132" s="3" t="s">
        <v>63</v>
      </c>
      <c r="I132" s="3" t="s">
        <v>63</v>
      </c>
      <c r="J132" s="3">
        <v>100</v>
      </c>
      <c r="K132" s="3" t="s">
        <v>63</v>
      </c>
      <c r="L132" s="3" t="s">
        <v>63</v>
      </c>
      <c r="M132" s="3" t="s">
        <v>63</v>
      </c>
      <c r="N132" s="3"/>
      <c r="O132" s="3"/>
    </row>
    <row r="133" spans="1:15" x14ac:dyDescent="0.25">
      <c r="A133" s="3" t="s">
        <v>162</v>
      </c>
      <c r="B133" s="3" t="s">
        <v>264</v>
      </c>
      <c r="C133" s="3">
        <v>5.84382</v>
      </c>
      <c r="D133" s="3" t="s">
        <v>63</v>
      </c>
      <c r="E133" s="3" t="s">
        <v>63</v>
      </c>
      <c r="F133" s="3">
        <v>4.67347</v>
      </c>
      <c r="G133" s="3" t="s">
        <v>63</v>
      </c>
      <c r="H133" s="3" t="s">
        <v>63</v>
      </c>
      <c r="I133" s="3" t="s">
        <v>63</v>
      </c>
      <c r="J133" s="3" t="s">
        <v>63</v>
      </c>
      <c r="K133" s="3" t="s">
        <v>63</v>
      </c>
      <c r="L133" s="3" t="s">
        <v>63</v>
      </c>
      <c r="M133" s="3" t="s">
        <v>63</v>
      </c>
      <c r="N133" s="3"/>
      <c r="O133" s="3"/>
    </row>
    <row r="134" spans="1:15" x14ac:dyDescent="0.25">
      <c r="A134" s="3" t="s">
        <v>174</v>
      </c>
      <c r="B134" s="3" t="s">
        <v>175</v>
      </c>
      <c r="C134" s="3">
        <v>52.992139999999999</v>
      </c>
      <c r="D134" s="3" t="s">
        <v>63</v>
      </c>
      <c r="E134" s="3" t="s">
        <v>63</v>
      </c>
      <c r="F134" s="3">
        <v>80.038520000000005</v>
      </c>
      <c r="G134" s="3">
        <v>82.757509999999996</v>
      </c>
      <c r="H134" s="3">
        <v>86.427189999999996</v>
      </c>
      <c r="I134" s="3">
        <v>90.379599999999996</v>
      </c>
      <c r="J134" s="3">
        <v>86.727080000000001</v>
      </c>
      <c r="K134" s="3">
        <v>86.523049999999998</v>
      </c>
      <c r="L134" s="3" t="s">
        <v>63</v>
      </c>
      <c r="M134" s="3" t="s">
        <v>63</v>
      </c>
      <c r="N134" s="3"/>
      <c r="O134" s="3"/>
    </row>
    <row r="135" spans="1:15" x14ac:dyDescent="0.25">
      <c r="A135" s="3" t="s">
        <v>174</v>
      </c>
      <c r="B135" s="3" t="s">
        <v>176</v>
      </c>
      <c r="C135" s="3" t="s">
        <v>63</v>
      </c>
      <c r="D135" s="3" t="s">
        <v>63</v>
      </c>
      <c r="E135" s="3" t="s">
        <v>63</v>
      </c>
      <c r="F135" s="3">
        <v>94.982079999999996</v>
      </c>
      <c r="G135" s="3">
        <v>88.417169999999999</v>
      </c>
      <c r="H135" s="3">
        <v>89.523809999999997</v>
      </c>
      <c r="I135" s="3">
        <v>95.799580000000006</v>
      </c>
      <c r="J135" s="3" t="s">
        <v>63</v>
      </c>
      <c r="K135" s="3" t="s">
        <v>63</v>
      </c>
      <c r="L135" s="3">
        <v>96.938509999999994</v>
      </c>
      <c r="M135" s="3" t="s">
        <v>63</v>
      </c>
      <c r="N135" s="3"/>
      <c r="O135" s="3"/>
    </row>
    <row r="136" spans="1:15" x14ac:dyDescent="0.25">
      <c r="A136" s="3" t="s">
        <v>174</v>
      </c>
      <c r="B136" s="3" t="s">
        <v>177</v>
      </c>
      <c r="C136" s="3" t="s">
        <v>63</v>
      </c>
      <c r="D136" s="3" t="s">
        <v>63</v>
      </c>
      <c r="E136" s="3" t="s">
        <v>63</v>
      </c>
      <c r="F136" s="3" t="s">
        <v>63</v>
      </c>
      <c r="G136" s="3" t="s">
        <v>63</v>
      </c>
      <c r="H136" s="3" t="s">
        <v>63</v>
      </c>
      <c r="I136" s="3" t="s">
        <v>63</v>
      </c>
      <c r="J136" s="3" t="s">
        <v>63</v>
      </c>
      <c r="K136" s="3" t="s">
        <v>63</v>
      </c>
      <c r="L136" s="3">
        <v>100</v>
      </c>
      <c r="M136" s="3" t="s">
        <v>63</v>
      </c>
      <c r="N136" s="3"/>
      <c r="O136" s="3"/>
    </row>
    <row r="137" spans="1:15" x14ac:dyDescent="0.25">
      <c r="A137" s="3" t="s">
        <v>174</v>
      </c>
      <c r="B137" s="3" t="s">
        <v>178</v>
      </c>
      <c r="C137" s="3" t="s">
        <v>63</v>
      </c>
      <c r="D137" s="3" t="s">
        <v>63</v>
      </c>
      <c r="E137" s="3" t="s">
        <v>63</v>
      </c>
      <c r="F137" s="3" t="s">
        <v>63</v>
      </c>
      <c r="G137" s="3" t="s">
        <v>63</v>
      </c>
      <c r="H137" s="3">
        <v>59.090910000000001</v>
      </c>
      <c r="I137" s="3">
        <v>64.660690000000002</v>
      </c>
      <c r="J137" s="3" t="s">
        <v>63</v>
      </c>
      <c r="K137" s="3" t="s">
        <v>63</v>
      </c>
      <c r="L137" s="3" t="s">
        <v>63</v>
      </c>
      <c r="M137" s="3" t="s">
        <v>63</v>
      </c>
      <c r="N137" s="3"/>
      <c r="O137" s="3"/>
    </row>
    <row r="138" spans="1:15" x14ac:dyDescent="0.25">
      <c r="A138" s="3" t="s">
        <v>174</v>
      </c>
      <c r="B138" s="3" t="s">
        <v>179</v>
      </c>
      <c r="C138" s="3" t="s">
        <v>63</v>
      </c>
      <c r="D138" s="3" t="s">
        <v>63</v>
      </c>
      <c r="E138" s="3" t="s">
        <v>63</v>
      </c>
      <c r="F138" s="3" t="s">
        <v>63</v>
      </c>
      <c r="G138" s="3" t="s">
        <v>63</v>
      </c>
      <c r="H138" s="3">
        <v>77.832509999999999</v>
      </c>
      <c r="I138" s="3">
        <v>70.525450000000006</v>
      </c>
      <c r="J138" s="3" t="s">
        <v>63</v>
      </c>
      <c r="K138" s="3" t="s">
        <v>63</v>
      </c>
      <c r="L138" s="3">
        <v>70.294600000000003</v>
      </c>
      <c r="M138" s="3" t="s">
        <v>63</v>
      </c>
      <c r="N138" s="3"/>
      <c r="O138" s="3"/>
    </row>
    <row r="139" spans="1:15" x14ac:dyDescent="0.25">
      <c r="A139" s="3" t="s">
        <v>174</v>
      </c>
      <c r="B139" s="3" t="s">
        <v>292</v>
      </c>
      <c r="C139" s="3" t="s">
        <v>63</v>
      </c>
      <c r="D139" s="3" t="s">
        <v>63</v>
      </c>
      <c r="E139" s="3">
        <v>100</v>
      </c>
      <c r="F139" s="3" t="s">
        <v>63</v>
      </c>
      <c r="G139" s="3" t="s">
        <v>63</v>
      </c>
      <c r="H139" s="3" t="s">
        <v>63</v>
      </c>
      <c r="I139" s="3">
        <v>98.507459999999995</v>
      </c>
      <c r="J139" s="3" t="s">
        <v>63</v>
      </c>
      <c r="K139" s="3" t="s">
        <v>63</v>
      </c>
      <c r="L139" s="3">
        <v>89.174800000000005</v>
      </c>
      <c r="M139" s="3" t="s">
        <v>63</v>
      </c>
      <c r="N139" s="3"/>
      <c r="O139" s="3"/>
    </row>
    <row r="140" spans="1:15" x14ac:dyDescent="0.25">
      <c r="A140" s="3" t="s">
        <v>174</v>
      </c>
      <c r="B140" s="3" t="s">
        <v>180</v>
      </c>
      <c r="C140" s="3" t="s">
        <v>63</v>
      </c>
      <c r="D140" s="3" t="s">
        <v>63</v>
      </c>
      <c r="E140" s="3" t="s">
        <v>63</v>
      </c>
      <c r="F140" s="3" t="s">
        <v>63</v>
      </c>
      <c r="G140" s="3">
        <v>90.265659999999997</v>
      </c>
      <c r="H140" s="3">
        <v>92.728229999999996</v>
      </c>
      <c r="I140" s="3">
        <v>91.36721</v>
      </c>
      <c r="J140" s="3" t="s">
        <v>63</v>
      </c>
      <c r="K140" s="3">
        <v>94.430019999999999</v>
      </c>
      <c r="L140" s="3" t="s">
        <v>63</v>
      </c>
      <c r="M140" s="3" t="s">
        <v>63</v>
      </c>
      <c r="N140" s="3"/>
      <c r="O140" s="3"/>
    </row>
    <row r="141" spans="1:15" x14ac:dyDescent="0.25">
      <c r="A141" s="3" t="s">
        <v>174</v>
      </c>
      <c r="B141" s="3" t="s">
        <v>301</v>
      </c>
      <c r="C141" s="3" t="s">
        <v>63</v>
      </c>
      <c r="D141" s="3" t="s">
        <v>63</v>
      </c>
      <c r="E141" s="3" t="s">
        <v>63</v>
      </c>
      <c r="F141" s="3" t="s">
        <v>63</v>
      </c>
      <c r="G141" s="3" t="s">
        <v>63</v>
      </c>
      <c r="H141" s="3">
        <v>29.323309999999999</v>
      </c>
      <c r="I141" s="3" t="s">
        <v>63</v>
      </c>
      <c r="J141" s="3" t="s">
        <v>63</v>
      </c>
      <c r="K141" s="3" t="s">
        <v>63</v>
      </c>
      <c r="L141" s="3">
        <v>100</v>
      </c>
      <c r="M141" s="3" t="s">
        <v>63</v>
      </c>
      <c r="N141" s="3"/>
      <c r="O141" s="3"/>
    </row>
    <row r="142" spans="1:15" x14ac:dyDescent="0.25">
      <c r="A142" s="3" t="s">
        <v>174</v>
      </c>
      <c r="B142" s="3" t="s">
        <v>293</v>
      </c>
      <c r="C142" s="3" t="s">
        <v>63</v>
      </c>
      <c r="D142" s="3" t="s">
        <v>63</v>
      </c>
      <c r="E142" s="3" t="s">
        <v>63</v>
      </c>
      <c r="F142" s="3" t="s">
        <v>63</v>
      </c>
      <c r="G142" s="3">
        <v>100</v>
      </c>
      <c r="H142" s="3" t="s">
        <v>63</v>
      </c>
      <c r="I142" s="3" t="s">
        <v>63</v>
      </c>
      <c r="J142" s="3" t="s">
        <v>63</v>
      </c>
      <c r="K142" s="3" t="s">
        <v>63</v>
      </c>
      <c r="L142" s="3" t="s">
        <v>63</v>
      </c>
      <c r="M142" s="3" t="s">
        <v>63</v>
      </c>
      <c r="N142" s="3"/>
      <c r="O142" s="3"/>
    </row>
    <row r="143" spans="1:15" x14ac:dyDescent="0.25">
      <c r="A143" s="3" t="s">
        <v>174</v>
      </c>
      <c r="B143" s="3" t="s">
        <v>181</v>
      </c>
      <c r="C143" s="3" t="s">
        <v>63</v>
      </c>
      <c r="D143" s="3" t="s">
        <v>63</v>
      </c>
      <c r="E143" s="3" t="s">
        <v>63</v>
      </c>
      <c r="F143" s="3" t="s">
        <v>63</v>
      </c>
      <c r="G143" s="3" t="s">
        <v>63</v>
      </c>
      <c r="H143" s="3" t="s">
        <v>63</v>
      </c>
      <c r="I143" s="3">
        <v>71.808760000000007</v>
      </c>
      <c r="J143" s="3" t="s">
        <v>63</v>
      </c>
      <c r="K143" s="3" t="s">
        <v>63</v>
      </c>
      <c r="L143" s="3" t="s">
        <v>63</v>
      </c>
      <c r="M143" s="3" t="s">
        <v>63</v>
      </c>
      <c r="N143" s="3"/>
      <c r="O143" s="3"/>
    </row>
    <row r="144" spans="1:15" x14ac:dyDescent="0.25">
      <c r="A144" s="3" t="s">
        <v>174</v>
      </c>
      <c r="B144" s="3" t="s">
        <v>182</v>
      </c>
      <c r="C144" s="3">
        <v>22.774239999999999</v>
      </c>
      <c r="D144" s="3">
        <v>27.07525</v>
      </c>
      <c r="E144" s="3">
        <v>23.773869999999999</v>
      </c>
      <c r="F144" s="3" t="s">
        <v>63</v>
      </c>
      <c r="G144" s="3">
        <v>25.573309999999999</v>
      </c>
      <c r="H144" s="3">
        <v>27.13073</v>
      </c>
      <c r="I144" s="3">
        <v>27.54325</v>
      </c>
      <c r="J144" s="3">
        <v>31.394929999999999</v>
      </c>
      <c r="K144" s="3">
        <v>34.317340000000002</v>
      </c>
      <c r="L144" s="3">
        <v>34.808929999999997</v>
      </c>
      <c r="M144" s="3" t="s">
        <v>63</v>
      </c>
      <c r="N144" s="3"/>
      <c r="O144" s="3"/>
    </row>
    <row r="145" spans="1:15" x14ac:dyDescent="0.25">
      <c r="A145" s="3" t="s">
        <v>174</v>
      </c>
      <c r="B145" s="3" t="s">
        <v>183</v>
      </c>
      <c r="C145" s="3" t="s">
        <v>63</v>
      </c>
      <c r="D145" s="3" t="s">
        <v>63</v>
      </c>
      <c r="E145" s="3" t="s">
        <v>63</v>
      </c>
      <c r="F145" s="3">
        <v>58.45796</v>
      </c>
      <c r="G145" s="3">
        <v>60.626339999999999</v>
      </c>
      <c r="H145" s="3">
        <v>63.329070000000002</v>
      </c>
      <c r="I145" s="3" t="s">
        <v>63</v>
      </c>
      <c r="J145" s="3" t="s">
        <v>63</v>
      </c>
      <c r="K145" s="3">
        <v>57.3733</v>
      </c>
      <c r="L145" s="3" t="s">
        <v>63</v>
      </c>
      <c r="M145" s="3" t="s">
        <v>63</v>
      </c>
      <c r="N145" s="3"/>
      <c r="O145" s="3"/>
    </row>
    <row r="146" spans="1:15" x14ac:dyDescent="0.25">
      <c r="A146" s="3" t="s">
        <v>174</v>
      </c>
      <c r="B146" s="3" t="s">
        <v>302</v>
      </c>
      <c r="C146" s="3" t="s">
        <v>63</v>
      </c>
      <c r="D146" s="3" t="s">
        <v>63</v>
      </c>
      <c r="E146" s="3" t="s">
        <v>63</v>
      </c>
      <c r="F146" s="3" t="s">
        <v>63</v>
      </c>
      <c r="G146" s="3" t="s">
        <v>63</v>
      </c>
      <c r="H146" s="3" t="s">
        <v>63</v>
      </c>
      <c r="I146" s="3">
        <v>77.922079999999994</v>
      </c>
      <c r="J146" s="3" t="s">
        <v>63</v>
      </c>
      <c r="K146" s="3" t="s">
        <v>63</v>
      </c>
      <c r="L146" s="3">
        <v>80</v>
      </c>
      <c r="M146" s="3" t="s">
        <v>63</v>
      </c>
      <c r="N146" s="3"/>
      <c r="O146" s="3"/>
    </row>
    <row r="147" spans="1:15" x14ac:dyDescent="0.25">
      <c r="A147" s="3" t="s">
        <v>174</v>
      </c>
      <c r="B147" s="3" t="s">
        <v>295</v>
      </c>
      <c r="C147" s="3" t="s">
        <v>63</v>
      </c>
      <c r="D147" s="3" t="s">
        <v>63</v>
      </c>
      <c r="E147" s="3" t="s">
        <v>63</v>
      </c>
      <c r="F147" s="3" t="s">
        <v>63</v>
      </c>
      <c r="G147" s="3" t="s">
        <v>63</v>
      </c>
      <c r="H147" s="3">
        <v>96.724329999999995</v>
      </c>
      <c r="I147" s="3">
        <v>90.298509999999993</v>
      </c>
      <c r="J147" s="3" t="s">
        <v>63</v>
      </c>
      <c r="K147" s="3">
        <v>85.40146</v>
      </c>
      <c r="L147" s="3">
        <v>87.134979999999999</v>
      </c>
      <c r="M147" s="3" t="s">
        <v>63</v>
      </c>
      <c r="N147" s="3"/>
      <c r="O147" s="3"/>
    </row>
    <row r="148" spans="1:15" x14ac:dyDescent="0.25">
      <c r="A148" s="3" t="s">
        <v>185</v>
      </c>
      <c r="B148" s="3" t="s">
        <v>186</v>
      </c>
      <c r="C148" s="3" t="s">
        <v>63</v>
      </c>
      <c r="D148" s="3" t="s">
        <v>63</v>
      </c>
      <c r="E148" s="3" t="s">
        <v>63</v>
      </c>
      <c r="F148" s="3" t="s">
        <v>63</v>
      </c>
      <c r="G148" s="3" t="s">
        <v>63</v>
      </c>
      <c r="H148" s="3" t="s">
        <v>63</v>
      </c>
      <c r="I148" s="3">
        <v>68.818960000000004</v>
      </c>
      <c r="J148" s="3" t="s">
        <v>63</v>
      </c>
      <c r="K148" s="3" t="s">
        <v>63</v>
      </c>
      <c r="L148" s="3" t="s">
        <v>63</v>
      </c>
      <c r="M148" s="3" t="s">
        <v>63</v>
      </c>
      <c r="N148" s="3"/>
      <c r="O148" s="3"/>
    </row>
    <row r="149" spans="1:15" x14ac:dyDescent="0.25">
      <c r="A149" s="3" t="s">
        <v>185</v>
      </c>
      <c r="B149" s="3" t="s">
        <v>187</v>
      </c>
      <c r="C149" s="3" t="s">
        <v>63</v>
      </c>
      <c r="D149" s="3">
        <v>68.583349999999996</v>
      </c>
      <c r="E149" s="3">
        <v>62.367229999999999</v>
      </c>
      <c r="F149" s="3" t="s">
        <v>63</v>
      </c>
      <c r="G149" s="3" t="s">
        <v>63</v>
      </c>
      <c r="H149" s="3" t="s">
        <v>63</v>
      </c>
      <c r="I149" s="3">
        <v>87.672489999999996</v>
      </c>
      <c r="J149" s="3" t="s">
        <v>63</v>
      </c>
      <c r="K149" s="3">
        <v>85.158730000000006</v>
      </c>
      <c r="L149" s="3" t="s">
        <v>63</v>
      </c>
      <c r="M149" s="3" t="s">
        <v>63</v>
      </c>
      <c r="N149" s="3"/>
      <c r="O149" s="3"/>
    </row>
    <row r="150" spans="1:15" x14ac:dyDescent="0.25">
      <c r="A150" s="3" t="s">
        <v>185</v>
      </c>
      <c r="B150" s="3" t="s">
        <v>246</v>
      </c>
      <c r="C150" s="3" t="s">
        <v>63</v>
      </c>
      <c r="D150" s="3" t="s">
        <v>63</v>
      </c>
      <c r="E150" s="3">
        <v>26.266269999999999</v>
      </c>
      <c r="F150" s="3">
        <v>25.82873</v>
      </c>
      <c r="G150" s="3">
        <v>32.631169999999997</v>
      </c>
      <c r="H150" s="3">
        <v>21.11722</v>
      </c>
      <c r="I150" s="3" t="s">
        <v>63</v>
      </c>
      <c r="J150" s="3" t="s">
        <v>63</v>
      </c>
      <c r="K150" s="3" t="s">
        <v>63</v>
      </c>
      <c r="L150" s="3" t="s">
        <v>63</v>
      </c>
      <c r="M150" s="3" t="s">
        <v>63</v>
      </c>
      <c r="N150" s="3"/>
      <c r="O150" s="3"/>
    </row>
    <row r="151" spans="1:15" x14ac:dyDescent="0.25">
      <c r="A151" s="3" t="s">
        <v>185</v>
      </c>
      <c r="B151" s="3" t="s">
        <v>188</v>
      </c>
      <c r="C151" s="3" t="s">
        <v>63</v>
      </c>
      <c r="D151" s="3">
        <v>2.25326</v>
      </c>
      <c r="E151" s="3" t="s">
        <v>63</v>
      </c>
      <c r="F151" s="3">
        <v>9.5994299999999999</v>
      </c>
      <c r="G151" s="3">
        <v>9.4004799999999999</v>
      </c>
      <c r="H151" s="3">
        <v>9.32958</v>
      </c>
      <c r="I151" s="3">
        <v>13.33677</v>
      </c>
      <c r="J151" s="3">
        <v>16.66705</v>
      </c>
      <c r="K151" s="3">
        <v>16.576180000000001</v>
      </c>
      <c r="L151" s="3">
        <v>19.14301</v>
      </c>
      <c r="M151" s="3" t="s">
        <v>63</v>
      </c>
      <c r="N151" s="3"/>
      <c r="O151" s="3"/>
    </row>
    <row r="152" spans="1:15" x14ac:dyDescent="0.25">
      <c r="A152" s="3" t="s">
        <v>185</v>
      </c>
      <c r="B152" s="3" t="s">
        <v>189</v>
      </c>
      <c r="C152" s="3">
        <v>19.19725</v>
      </c>
      <c r="D152" s="3" t="s">
        <v>63</v>
      </c>
      <c r="E152" s="3" t="s">
        <v>63</v>
      </c>
      <c r="F152" s="3" t="s">
        <v>63</v>
      </c>
      <c r="G152" s="3" t="s">
        <v>63</v>
      </c>
      <c r="H152" s="3" t="s">
        <v>63</v>
      </c>
      <c r="I152" s="3" t="s">
        <v>63</v>
      </c>
      <c r="J152" s="3">
        <v>41.624220000000001</v>
      </c>
      <c r="K152" s="3">
        <v>43.697240000000001</v>
      </c>
      <c r="L152" s="3">
        <v>48.453060000000001</v>
      </c>
      <c r="M152" s="3" t="s">
        <v>63</v>
      </c>
      <c r="N152" s="3"/>
      <c r="O152" s="3"/>
    </row>
    <row r="153" spans="1:15" x14ac:dyDescent="0.25">
      <c r="A153" s="3" t="s">
        <v>185</v>
      </c>
      <c r="B153" s="3" t="s">
        <v>190</v>
      </c>
      <c r="C153" s="3">
        <v>79.473190000000002</v>
      </c>
      <c r="D153" s="3">
        <v>85.251869999999997</v>
      </c>
      <c r="E153" s="3">
        <v>81.95402</v>
      </c>
      <c r="F153" s="3">
        <v>84.544579999999996</v>
      </c>
      <c r="G153" s="3">
        <v>81.509219999999999</v>
      </c>
      <c r="H153" s="3">
        <v>82.078370000000007</v>
      </c>
      <c r="I153" s="3">
        <v>85.648589999999999</v>
      </c>
      <c r="J153" s="3">
        <v>83.608419999999995</v>
      </c>
      <c r="K153" s="3">
        <v>80.546710000000004</v>
      </c>
      <c r="L153" s="3" t="s">
        <v>63</v>
      </c>
      <c r="M153" s="3" t="s">
        <v>63</v>
      </c>
      <c r="N153" s="3"/>
      <c r="O153" s="3"/>
    </row>
    <row r="154" spans="1:15" x14ac:dyDescent="0.25">
      <c r="A154" s="3" t="s">
        <v>185</v>
      </c>
      <c r="B154" s="3" t="s">
        <v>191</v>
      </c>
      <c r="C154" s="3" t="s">
        <v>63</v>
      </c>
      <c r="D154" s="3">
        <v>40.537469999999999</v>
      </c>
      <c r="E154" s="3">
        <v>43.75508</v>
      </c>
      <c r="F154" s="3" t="s">
        <v>63</v>
      </c>
      <c r="G154" s="3">
        <v>48.173699999999997</v>
      </c>
      <c r="H154" s="3">
        <v>51.134860000000003</v>
      </c>
      <c r="I154" s="3">
        <v>49.653260000000003</v>
      </c>
      <c r="J154" s="3">
        <v>45.160069999999997</v>
      </c>
      <c r="K154" s="3" t="s">
        <v>63</v>
      </c>
      <c r="L154" s="3">
        <v>44.331879999999998</v>
      </c>
      <c r="M154" s="3" t="s">
        <v>63</v>
      </c>
      <c r="N154" s="3"/>
      <c r="O154" s="3"/>
    </row>
    <row r="155" spans="1:15" x14ac:dyDescent="0.25">
      <c r="A155" s="3" t="s">
        <v>185</v>
      </c>
      <c r="B155" s="3" t="s">
        <v>192</v>
      </c>
      <c r="C155" s="3" t="s">
        <v>63</v>
      </c>
      <c r="D155" s="3">
        <v>6.07395</v>
      </c>
      <c r="E155" s="3" t="s">
        <v>63</v>
      </c>
      <c r="F155" s="3" t="s">
        <v>63</v>
      </c>
      <c r="G155" s="3" t="s">
        <v>63</v>
      </c>
      <c r="H155" s="3" t="s">
        <v>63</v>
      </c>
      <c r="I155" s="3" t="s">
        <v>63</v>
      </c>
      <c r="J155" s="3" t="s">
        <v>63</v>
      </c>
      <c r="K155" s="3" t="s">
        <v>63</v>
      </c>
      <c r="L155" s="3" t="s">
        <v>63</v>
      </c>
      <c r="M155" s="3" t="s">
        <v>63</v>
      </c>
      <c r="N155" s="3"/>
      <c r="O155" s="3"/>
    </row>
    <row r="156" spans="1:15" x14ac:dyDescent="0.25">
      <c r="A156" s="3" t="s">
        <v>185</v>
      </c>
      <c r="B156" s="3" t="s">
        <v>193</v>
      </c>
      <c r="C156" s="3" t="s">
        <v>63</v>
      </c>
      <c r="D156" s="3" t="s">
        <v>63</v>
      </c>
      <c r="E156" s="3" t="s">
        <v>63</v>
      </c>
      <c r="F156" s="3" t="s">
        <v>63</v>
      </c>
      <c r="G156" s="3" t="s">
        <v>63</v>
      </c>
      <c r="H156" s="3">
        <v>9.1825899999999994</v>
      </c>
      <c r="I156" s="3">
        <v>10.49166</v>
      </c>
      <c r="J156" s="3">
        <v>7.4937199999999997</v>
      </c>
      <c r="K156" s="3">
        <v>13.689220000000001</v>
      </c>
      <c r="L156" s="3">
        <v>14.96308</v>
      </c>
      <c r="M156" s="3" t="s">
        <v>63</v>
      </c>
      <c r="N156" s="3"/>
      <c r="O156" s="3"/>
    </row>
    <row r="157" spans="1:15" x14ac:dyDescent="0.25">
      <c r="A157" s="3" t="s">
        <v>185</v>
      </c>
      <c r="B157" s="3" t="s">
        <v>194</v>
      </c>
      <c r="C157" s="3" t="s">
        <v>63</v>
      </c>
      <c r="D157" s="3" t="s">
        <v>63</v>
      </c>
      <c r="E157" s="3" t="s">
        <v>63</v>
      </c>
      <c r="F157" s="3" t="s">
        <v>63</v>
      </c>
      <c r="G157" s="3" t="s">
        <v>63</v>
      </c>
      <c r="H157" s="3" t="s">
        <v>63</v>
      </c>
      <c r="I157" s="3" t="s">
        <v>63</v>
      </c>
      <c r="J157" s="3">
        <v>40.500399999999999</v>
      </c>
      <c r="K157" s="3">
        <v>29.393409999999999</v>
      </c>
      <c r="L157" s="3" t="s">
        <v>63</v>
      </c>
      <c r="M157" s="3" t="s">
        <v>63</v>
      </c>
      <c r="N157" s="3"/>
      <c r="O157" s="3"/>
    </row>
    <row r="158" spans="1:15" x14ac:dyDescent="0.25">
      <c r="A158" s="3" t="s">
        <v>185</v>
      </c>
      <c r="B158" s="3" t="s">
        <v>195</v>
      </c>
      <c r="C158" s="3">
        <v>28.14133</v>
      </c>
      <c r="D158" s="3" t="s">
        <v>63</v>
      </c>
      <c r="E158" s="3">
        <v>21.12313</v>
      </c>
      <c r="F158" s="3" t="s">
        <v>63</v>
      </c>
      <c r="G158" s="3" t="s">
        <v>63</v>
      </c>
      <c r="H158" s="3" t="s">
        <v>63</v>
      </c>
      <c r="I158" s="3" t="s">
        <v>63</v>
      </c>
      <c r="J158" s="3" t="s">
        <v>63</v>
      </c>
      <c r="K158" s="3" t="s">
        <v>63</v>
      </c>
      <c r="L158" s="3" t="s">
        <v>63</v>
      </c>
      <c r="M158" s="3" t="s">
        <v>63</v>
      </c>
      <c r="N158" s="3"/>
      <c r="O158" s="3"/>
    </row>
    <row r="159" spans="1:15" x14ac:dyDescent="0.25">
      <c r="A159" s="3" t="s">
        <v>185</v>
      </c>
      <c r="B159" s="3" t="s">
        <v>196</v>
      </c>
      <c r="C159" s="3" t="s">
        <v>63</v>
      </c>
      <c r="D159" s="3" t="s">
        <v>63</v>
      </c>
      <c r="E159" s="3" t="s">
        <v>63</v>
      </c>
      <c r="F159" s="3">
        <v>19.692869999999999</v>
      </c>
      <c r="G159" s="3">
        <v>20.560300000000002</v>
      </c>
      <c r="H159" s="3" t="s">
        <v>63</v>
      </c>
      <c r="I159" s="3">
        <v>21.394639999999999</v>
      </c>
      <c r="J159" s="3">
        <v>22.029879999999999</v>
      </c>
      <c r="K159" s="3" t="s">
        <v>63</v>
      </c>
      <c r="L159" s="3">
        <v>21.760919999999999</v>
      </c>
      <c r="M159" s="3" t="s">
        <v>63</v>
      </c>
      <c r="N159" s="3"/>
      <c r="O159" s="3"/>
    </row>
    <row r="160" spans="1:15" x14ac:dyDescent="0.25">
      <c r="A160" s="3" t="s">
        <v>185</v>
      </c>
      <c r="B160" s="3" t="s">
        <v>198</v>
      </c>
      <c r="C160" s="3" t="s">
        <v>63</v>
      </c>
      <c r="D160" s="3">
        <v>6.72194</v>
      </c>
      <c r="E160" s="3" t="s">
        <v>63</v>
      </c>
      <c r="F160" s="3" t="s">
        <v>63</v>
      </c>
      <c r="G160" s="3" t="s">
        <v>63</v>
      </c>
      <c r="H160" s="3" t="s">
        <v>63</v>
      </c>
      <c r="I160" s="3">
        <v>10.58234</v>
      </c>
      <c r="J160" s="3">
        <v>7.0903900000000002</v>
      </c>
      <c r="K160" s="3">
        <v>9.3433299999999999</v>
      </c>
      <c r="L160" s="3">
        <v>12.33662</v>
      </c>
      <c r="M160" s="3">
        <v>14.544180000000001</v>
      </c>
      <c r="N160" s="3"/>
      <c r="O160" s="3"/>
    </row>
    <row r="161" spans="1:15" x14ac:dyDescent="0.25">
      <c r="A161" s="3" t="s">
        <v>185</v>
      </c>
      <c r="B161" s="3" t="s">
        <v>296</v>
      </c>
      <c r="C161" s="3" t="s">
        <v>63</v>
      </c>
      <c r="D161" s="3">
        <v>52.50159</v>
      </c>
      <c r="E161" s="3" t="s">
        <v>63</v>
      </c>
      <c r="F161" s="3" t="s">
        <v>63</v>
      </c>
      <c r="G161" s="3" t="s">
        <v>63</v>
      </c>
      <c r="H161" s="3">
        <v>43.07817</v>
      </c>
      <c r="I161" s="3" t="s">
        <v>63</v>
      </c>
      <c r="J161" s="3" t="s">
        <v>63</v>
      </c>
      <c r="K161" s="3" t="s">
        <v>63</v>
      </c>
      <c r="L161" s="3" t="s">
        <v>63</v>
      </c>
      <c r="M161" s="3" t="s">
        <v>63</v>
      </c>
      <c r="N161" s="3"/>
      <c r="O161" s="3"/>
    </row>
    <row r="162" spans="1:15" x14ac:dyDescent="0.25">
      <c r="A162" s="3" t="s">
        <v>185</v>
      </c>
      <c r="B162" s="3" t="s">
        <v>297</v>
      </c>
      <c r="C162" s="3">
        <v>39.543289999999999</v>
      </c>
      <c r="D162" s="3">
        <v>43.143430000000002</v>
      </c>
      <c r="E162" s="3">
        <v>43.800269999999998</v>
      </c>
      <c r="F162" s="3">
        <v>23.699660000000002</v>
      </c>
      <c r="G162" s="3">
        <v>21.458179999999999</v>
      </c>
      <c r="H162" s="3">
        <v>22.193300000000001</v>
      </c>
      <c r="I162" s="3" t="s">
        <v>63</v>
      </c>
      <c r="J162" s="3">
        <v>24.511710000000001</v>
      </c>
      <c r="K162" s="3">
        <v>26.91873</v>
      </c>
      <c r="L162" s="3" t="s">
        <v>63</v>
      </c>
      <c r="M162" s="3" t="s">
        <v>63</v>
      </c>
      <c r="N162" s="3"/>
      <c r="O162" s="3"/>
    </row>
    <row r="163" spans="1:15" x14ac:dyDescent="0.25">
      <c r="A163" s="3" t="s">
        <v>185</v>
      </c>
      <c r="B163" s="3" t="s">
        <v>199</v>
      </c>
      <c r="C163" s="3" t="s">
        <v>63</v>
      </c>
      <c r="D163" s="3">
        <v>19.107620000000001</v>
      </c>
      <c r="E163" s="3" t="s">
        <v>63</v>
      </c>
      <c r="F163" s="3" t="s">
        <v>63</v>
      </c>
      <c r="G163" s="3" t="s">
        <v>63</v>
      </c>
      <c r="H163" s="3" t="s">
        <v>63</v>
      </c>
      <c r="I163" s="3" t="s">
        <v>63</v>
      </c>
      <c r="J163" s="3" t="s">
        <v>63</v>
      </c>
      <c r="K163" s="3" t="s">
        <v>63</v>
      </c>
      <c r="L163" s="3" t="s">
        <v>63</v>
      </c>
      <c r="M163" s="3" t="s">
        <v>63</v>
      </c>
      <c r="N163" s="3"/>
      <c r="O163" s="3"/>
    </row>
    <row r="164" spans="1:15" x14ac:dyDescent="0.25">
      <c r="A164" s="3" t="s">
        <v>185</v>
      </c>
      <c r="B164" s="3" t="s">
        <v>200</v>
      </c>
      <c r="C164" s="3">
        <v>5.3682699999999999</v>
      </c>
      <c r="D164" s="3">
        <v>6.4656399999999996</v>
      </c>
      <c r="E164" s="3">
        <v>23.584630000000001</v>
      </c>
      <c r="F164" s="3" t="s">
        <v>63</v>
      </c>
      <c r="G164" s="3">
        <v>35.91901</v>
      </c>
      <c r="H164" s="3">
        <v>38.414960000000001</v>
      </c>
      <c r="I164" s="3" t="s">
        <v>63</v>
      </c>
      <c r="J164" s="3" t="s">
        <v>63</v>
      </c>
      <c r="K164" s="3" t="s">
        <v>63</v>
      </c>
      <c r="L164" s="3" t="s">
        <v>63</v>
      </c>
      <c r="M164" s="3" t="s">
        <v>63</v>
      </c>
      <c r="N164" s="3"/>
      <c r="O164" s="3"/>
    </row>
    <row r="165" spans="1:15" x14ac:dyDescent="0.25">
      <c r="A165" s="3" t="s">
        <v>185</v>
      </c>
      <c r="B165" s="3" t="s">
        <v>203</v>
      </c>
      <c r="C165" s="3" t="s">
        <v>63</v>
      </c>
      <c r="D165" s="3" t="s">
        <v>63</v>
      </c>
      <c r="E165" s="3" t="s">
        <v>63</v>
      </c>
      <c r="F165" s="3">
        <v>85.129199999999997</v>
      </c>
      <c r="G165" s="3" t="s">
        <v>63</v>
      </c>
      <c r="H165" s="3" t="s">
        <v>63</v>
      </c>
      <c r="I165" s="3" t="s">
        <v>63</v>
      </c>
      <c r="J165" s="3">
        <v>81.314080000000004</v>
      </c>
      <c r="K165" s="3">
        <v>88.690600000000003</v>
      </c>
      <c r="L165" s="3">
        <v>86.11054</v>
      </c>
      <c r="M165" s="3" t="s">
        <v>63</v>
      </c>
      <c r="N165" s="3"/>
      <c r="O165" s="3"/>
    </row>
    <row r="166" spans="1:15" x14ac:dyDescent="0.25">
      <c r="A166" s="3" t="s">
        <v>185</v>
      </c>
      <c r="B166" s="3" t="s">
        <v>204</v>
      </c>
      <c r="C166" s="3">
        <v>23.908799999999999</v>
      </c>
      <c r="D166" s="3">
        <v>31.769030000000001</v>
      </c>
      <c r="E166" s="3" t="s">
        <v>63</v>
      </c>
      <c r="F166" s="3">
        <v>39.52975</v>
      </c>
      <c r="G166" s="3">
        <v>43.750700000000002</v>
      </c>
      <c r="H166" s="3" t="s">
        <v>63</v>
      </c>
      <c r="I166" s="3">
        <v>43.351419999999997</v>
      </c>
      <c r="J166" s="3" t="s">
        <v>63</v>
      </c>
      <c r="K166" s="3" t="s">
        <v>63</v>
      </c>
      <c r="L166" s="3" t="s">
        <v>63</v>
      </c>
      <c r="M166" s="3" t="s">
        <v>63</v>
      </c>
      <c r="N166" s="3"/>
      <c r="O166" s="3"/>
    </row>
    <row r="167" spans="1:15" x14ac:dyDescent="0.25">
      <c r="A167" s="3" t="s">
        <v>185</v>
      </c>
      <c r="B167" s="3" t="s">
        <v>207</v>
      </c>
      <c r="C167" s="3" t="s">
        <v>63</v>
      </c>
      <c r="D167" s="3" t="s">
        <v>63</v>
      </c>
      <c r="E167" s="3" t="s">
        <v>63</v>
      </c>
      <c r="F167" s="3">
        <v>42.897550000000003</v>
      </c>
      <c r="G167" s="3">
        <v>37.238140000000001</v>
      </c>
      <c r="H167" s="3">
        <v>43.996020000000001</v>
      </c>
      <c r="I167" s="3">
        <v>41.856310000000001</v>
      </c>
      <c r="J167" s="3" t="s">
        <v>63</v>
      </c>
      <c r="K167" s="3" t="s">
        <v>63</v>
      </c>
      <c r="L167" s="3" t="s">
        <v>63</v>
      </c>
      <c r="M167" s="3" t="s">
        <v>63</v>
      </c>
      <c r="N167" s="3"/>
      <c r="O167" s="3"/>
    </row>
    <row r="168" spans="1:15" x14ac:dyDescent="0.25">
      <c r="A168" s="3" t="s">
        <v>185</v>
      </c>
      <c r="B168" s="3" t="s">
        <v>208</v>
      </c>
      <c r="C168" s="3" t="s">
        <v>63</v>
      </c>
      <c r="D168" s="3" t="s">
        <v>63</v>
      </c>
      <c r="E168" s="3" t="s">
        <v>63</v>
      </c>
      <c r="F168" s="3" t="s">
        <v>63</v>
      </c>
      <c r="G168" s="3">
        <v>91.960700000000003</v>
      </c>
      <c r="H168" s="3">
        <v>87.724220000000003</v>
      </c>
      <c r="I168" s="3" t="s">
        <v>63</v>
      </c>
      <c r="J168" s="3">
        <v>78.860950000000003</v>
      </c>
      <c r="K168" s="3" t="s">
        <v>63</v>
      </c>
      <c r="L168" s="3" t="s">
        <v>63</v>
      </c>
      <c r="M168" s="3" t="s">
        <v>63</v>
      </c>
      <c r="N168" s="3"/>
      <c r="O168" s="3"/>
    </row>
    <row r="169" spans="1:15" x14ac:dyDescent="0.25">
      <c r="A169" s="3" t="s">
        <v>185</v>
      </c>
      <c r="B169" s="3" t="s">
        <v>209</v>
      </c>
      <c r="C169" s="3" t="s">
        <v>63</v>
      </c>
      <c r="D169" s="3" t="s">
        <v>63</v>
      </c>
      <c r="E169" s="3" t="s">
        <v>63</v>
      </c>
      <c r="F169" s="3" t="s">
        <v>63</v>
      </c>
      <c r="G169" s="3" t="s">
        <v>63</v>
      </c>
      <c r="H169" s="3" t="s">
        <v>63</v>
      </c>
      <c r="I169" s="3" t="s">
        <v>63</v>
      </c>
      <c r="J169" s="3" t="s">
        <v>63</v>
      </c>
      <c r="K169" s="3">
        <v>58.528350000000003</v>
      </c>
      <c r="L169" s="3">
        <v>56.673169999999999</v>
      </c>
      <c r="M169" s="3" t="s">
        <v>63</v>
      </c>
      <c r="N169" s="3"/>
      <c r="O169" s="3"/>
    </row>
    <row r="170" spans="1:15" x14ac:dyDescent="0.25">
      <c r="A170" s="3" t="s">
        <v>185</v>
      </c>
      <c r="B170" s="3" t="s">
        <v>211</v>
      </c>
      <c r="C170" s="3">
        <v>53.602640000000001</v>
      </c>
      <c r="D170" s="3">
        <v>53.956240000000001</v>
      </c>
      <c r="E170" s="3" t="s">
        <v>63</v>
      </c>
      <c r="F170" s="3" t="s">
        <v>63</v>
      </c>
      <c r="G170" s="3">
        <v>46.543680000000002</v>
      </c>
      <c r="H170" s="3">
        <v>45.474420000000002</v>
      </c>
      <c r="I170" s="3">
        <v>48.759520000000002</v>
      </c>
      <c r="J170" s="3">
        <v>52.212539999999997</v>
      </c>
      <c r="K170" s="3">
        <v>46.508560000000003</v>
      </c>
      <c r="L170" s="3" t="s">
        <v>63</v>
      </c>
      <c r="M170" s="3" t="s">
        <v>63</v>
      </c>
      <c r="N170" s="3"/>
      <c r="O170" s="3"/>
    </row>
    <row r="171" spans="1:15" x14ac:dyDescent="0.25">
      <c r="A171" s="3" t="s">
        <v>185</v>
      </c>
      <c r="B171" s="3" t="s">
        <v>213</v>
      </c>
      <c r="C171" s="3">
        <v>91.992099999999994</v>
      </c>
      <c r="D171" s="3">
        <v>90.969440000000006</v>
      </c>
      <c r="E171" s="3">
        <v>97.179019999999994</v>
      </c>
      <c r="F171" s="3">
        <v>96.802139999999994</v>
      </c>
      <c r="G171" s="3">
        <v>94.977959999999996</v>
      </c>
      <c r="H171" s="3">
        <v>93.047759999999997</v>
      </c>
      <c r="I171" s="3">
        <v>92.868200000000002</v>
      </c>
      <c r="J171" s="3">
        <v>91.479889999999997</v>
      </c>
      <c r="K171" s="3">
        <v>88.039190000000005</v>
      </c>
      <c r="L171" s="3">
        <v>90.595240000000004</v>
      </c>
      <c r="M171" s="3" t="s">
        <v>63</v>
      </c>
      <c r="N171" s="3"/>
      <c r="O171" s="3"/>
    </row>
    <row r="172" spans="1:15" x14ac:dyDescent="0.25">
      <c r="A172" s="3" t="s">
        <v>185</v>
      </c>
      <c r="B172" s="3" t="s">
        <v>215</v>
      </c>
      <c r="C172" s="3" t="s">
        <v>63</v>
      </c>
      <c r="D172" s="3" t="s">
        <v>63</v>
      </c>
      <c r="E172" s="3" t="s">
        <v>63</v>
      </c>
      <c r="F172" s="3">
        <v>68.084720000000004</v>
      </c>
      <c r="G172" s="3" t="s">
        <v>63</v>
      </c>
      <c r="H172" s="3" t="s">
        <v>63</v>
      </c>
      <c r="I172" s="3" t="s">
        <v>63</v>
      </c>
      <c r="J172" s="3">
        <v>66.514979999999994</v>
      </c>
      <c r="K172" s="3">
        <v>67.359409999999997</v>
      </c>
      <c r="L172" s="3" t="s">
        <v>63</v>
      </c>
      <c r="M172" s="3" t="s">
        <v>63</v>
      </c>
      <c r="N172" s="3"/>
      <c r="O172" s="3"/>
    </row>
    <row r="173" spans="1:15" x14ac:dyDescent="0.25">
      <c r="A173" s="3" t="s">
        <v>185</v>
      </c>
      <c r="B173" s="3" t="s">
        <v>216</v>
      </c>
      <c r="C173" s="3">
        <v>22.877610000000001</v>
      </c>
      <c r="D173" s="3">
        <v>22.07469</v>
      </c>
      <c r="E173" s="3">
        <v>20.631129999999999</v>
      </c>
      <c r="F173" s="3">
        <v>24.575240000000001</v>
      </c>
      <c r="G173" s="3" t="s">
        <v>63</v>
      </c>
      <c r="H173" s="3" t="s">
        <v>63</v>
      </c>
      <c r="I173" s="3">
        <v>22.158760000000001</v>
      </c>
      <c r="J173" s="3">
        <v>21.85286</v>
      </c>
      <c r="K173" s="3" t="s">
        <v>63</v>
      </c>
      <c r="L173" s="3">
        <v>23.693429999999999</v>
      </c>
      <c r="M173" s="3" t="s">
        <v>63</v>
      </c>
      <c r="N173" s="3"/>
      <c r="O173" s="3"/>
    </row>
    <row r="174" spans="1:15" x14ac:dyDescent="0.25">
      <c r="A174" s="3" t="s">
        <v>185</v>
      </c>
      <c r="B174" s="3" t="s">
        <v>217</v>
      </c>
      <c r="C174" s="3" t="s">
        <v>63</v>
      </c>
      <c r="D174" s="3" t="s">
        <v>63</v>
      </c>
      <c r="E174" s="3" t="s">
        <v>63</v>
      </c>
      <c r="F174" s="3" t="s">
        <v>63</v>
      </c>
      <c r="G174" s="3" t="s">
        <v>63</v>
      </c>
      <c r="H174" s="3" t="s">
        <v>63</v>
      </c>
      <c r="I174" s="3">
        <v>40.122570000000003</v>
      </c>
      <c r="J174" s="3">
        <v>42.678339999999999</v>
      </c>
      <c r="K174" s="3">
        <v>47.050020000000004</v>
      </c>
      <c r="L174" s="3">
        <v>52.26294</v>
      </c>
      <c r="M174" s="3" t="s">
        <v>63</v>
      </c>
      <c r="N174" s="3"/>
      <c r="O174" s="3"/>
    </row>
    <row r="175" spans="1:15" x14ac:dyDescent="0.25">
      <c r="A175" s="3" t="s">
        <v>185</v>
      </c>
      <c r="B175" s="3" t="s">
        <v>218</v>
      </c>
      <c r="C175" s="3" t="s">
        <v>63</v>
      </c>
      <c r="D175" s="3" t="s">
        <v>63</v>
      </c>
      <c r="E175" s="3" t="s">
        <v>63</v>
      </c>
      <c r="F175" s="3">
        <v>45.262810000000002</v>
      </c>
      <c r="G175" s="3">
        <v>42.828620000000001</v>
      </c>
      <c r="H175" s="3">
        <v>51.074379999999998</v>
      </c>
      <c r="I175" s="3" t="s">
        <v>63</v>
      </c>
      <c r="J175" s="3" t="s">
        <v>63</v>
      </c>
      <c r="K175" s="3" t="s">
        <v>63</v>
      </c>
      <c r="L175" s="3" t="s">
        <v>63</v>
      </c>
      <c r="M175" s="3" t="s">
        <v>63</v>
      </c>
      <c r="N175" s="3"/>
      <c r="O175" s="3"/>
    </row>
    <row r="176" spans="1:15" x14ac:dyDescent="0.25">
      <c r="A176" s="3" t="s">
        <v>185</v>
      </c>
      <c r="B176" s="3" t="s">
        <v>219</v>
      </c>
      <c r="C176" s="3">
        <v>13.65799</v>
      </c>
      <c r="D176" s="3">
        <v>14.586970000000001</v>
      </c>
      <c r="E176" s="3">
        <v>15.289020000000001</v>
      </c>
      <c r="F176" s="3">
        <v>15.1912</v>
      </c>
      <c r="G176" s="3">
        <v>17.09254</v>
      </c>
      <c r="H176" s="3">
        <v>16.641490000000001</v>
      </c>
      <c r="I176" s="3" t="s">
        <v>63</v>
      </c>
      <c r="J176" s="3" t="s">
        <v>63</v>
      </c>
      <c r="K176" s="3" t="s">
        <v>63</v>
      </c>
      <c r="L176" s="3">
        <v>15.19478</v>
      </c>
      <c r="M176" s="3" t="s">
        <v>63</v>
      </c>
      <c r="N176" s="3"/>
      <c r="O176" s="3"/>
    </row>
    <row r="177" spans="1:15" x14ac:dyDescent="0.25">
      <c r="A177" s="3" t="s">
        <v>185</v>
      </c>
      <c r="B177" s="3" t="s">
        <v>220</v>
      </c>
      <c r="C177" s="3">
        <v>98.018699999999995</v>
      </c>
      <c r="D177" s="3">
        <v>100</v>
      </c>
      <c r="E177" s="3" t="s">
        <v>63</v>
      </c>
      <c r="F177" s="3">
        <v>90.104169999999996</v>
      </c>
      <c r="G177" s="3">
        <v>100</v>
      </c>
      <c r="H177" s="3">
        <v>90.446650000000005</v>
      </c>
      <c r="I177" s="3">
        <v>91.091729999999998</v>
      </c>
      <c r="J177" s="3">
        <v>94.891829999999999</v>
      </c>
      <c r="K177" s="3">
        <v>94.430989999999994</v>
      </c>
      <c r="L177" s="3">
        <v>90.689239999999998</v>
      </c>
      <c r="M177" s="3" t="s">
        <v>63</v>
      </c>
      <c r="N177" s="3"/>
      <c r="O177" s="3"/>
    </row>
    <row r="178" spans="1:15" x14ac:dyDescent="0.25">
      <c r="A178" s="3" t="s">
        <v>185</v>
      </c>
      <c r="B178" s="3" t="s">
        <v>221</v>
      </c>
      <c r="C178" s="3" t="s">
        <v>63</v>
      </c>
      <c r="D178" s="3" t="s">
        <v>63</v>
      </c>
      <c r="E178" s="3">
        <v>36.024749999999997</v>
      </c>
      <c r="F178" s="3" t="s">
        <v>63</v>
      </c>
      <c r="G178" s="3" t="s">
        <v>63</v>
      </c>
      <c r="H178" s="3">
        <v>33.221550000000001</v>
      </c>
      <c r="I178" s="3">
        <v>30.135159999999999</v>
      </c>
      <c r="J178" s="3">
        <v>36.399470000000001</v>
      </c>
      <c r="K178" s="3">
        <v>40.432540000000003</v>
      </c>
      <c r="L178" s="3">
        <v>41.858170000000001</v>
      </c>
      <c r="M178" s="3" t="s">
        <v>63</v>
      </c>
      <c r="N178" s="3"/>
      <c r="O178" s="3"/>
    </row>
    <row r="179" spans="1:15" x14ac:dyDescent="0.25">
      <c r="A179" s="3" t="s">
        <v>185</v>
      </c>
      <c r="B179" s="3" t="s">
        <v>223</v>
      </c>
      <c r="C179" s="3" t="s">
        <v>63</v>
      </c>
      <c r="D179" s="3">
        <v>23.892340000000001</v>
      </c>
      <c r="E179" s="3" t="s">
        <v>63</v>
      </c>
      <c r="F179" s="3" t="s">
        <v>63</v>
      </c>
      <c r="G179" s="3" t="s">
        <v>63</v>
      </c>
      <c r="H179" s="3">
        <v>22.178609999999999</v>
      </c>
      <c r="I179" s="3" t="s">
        <v>63</v>
      </c>
      <c r="J179" s="3" t="s">
        <v>63</v>
      </c>
      <c r="K179" s="3" t="s">
        <v>63</v>
      </c>
      <c r="L179" s="3" t="s">
        <v>63</v>
      </c>
      <c r="M179" s="3" t="s">
        <v>63</v>
      </c>
      <c r="N179" s="3"/>
      <c r="O179" s="3"/>
    </row>
    <row r="180" spans="1:15" x14ac:dyDescent="0.25">
      <c r="A180" s="3" t="s">
        <v>185</v>
      </c>
      <c r="B180" s="3" t="s">
        <v>224</v>
      </c>
      <c r="C180" s="3" t="s">
        <v>63</v>
      </c>
      <c r="D180" s="3" t="s">
        <v>63</v>
      </c>
      <c r="E180" s="3" t="s">
        <v>63</v>
      </c>
      <c r="F180" s="3" t="s">
        <v>63</v>
      </c>
      <c r="G180" s="3" t="s">
        <v>63</v>
      </c>
      <c r="H180" s="3" t="s">
        <v>63</v>
      </c>
      <c r="I180" s="3" t="s">
        <v>63</v>
      </c>
      <c r="J180" s="3" t="s">
        <v>63</v>
      </c>
      <c r="K180" s="3">
        <v>96.529979999999995</v>
      </c>
      <c r="L180" s="3">
        <v>96.740129999999994</v>
      </c>
      <c r="M180" s="3" t="s">
        <v>63</v>
      </c>
      <c r="N180" s="3"/>
      <c r="O180" s="3"/>
    </row>
    <row r="181" spans="1:15" x14ac:dyDescent="0.25">
      <c r="A181" s="3" t="s">
        <v>185</v>
      </c>
      <c r="B181" s="3" t="s">
        <v>225</v>
      </c>
      <c r="C181" s="3">
        <v>33.112859999999998</v>
      </c>
      <c r="D181" s="3" t="s">
        <v>63</v>
      </c>
      <c r="E181" s="3" t="s">
        <v>63</v>
      </c>
      <c r="F181" s="3" t="s">
        <v>63</v>
      </c>
      <c r="G181" s="3" t="s">
        <v>63</v>
      </c>
      <c r="H181" s="3" t="s">
        <v>63</v>
      </c>
      <c r="I181" s="3" t="s">
        <v>63</v>
      </c>
      <c r="J181" s="3" t="s">
        <v>63</v>
      </c>
      <c r="K181" s="3" t="s">
        <v>63</v>
      </c>
      <c r="L181" s="3" t="s">
        <v>63</v>
      </c>
      <c r="M181" s="3" t="s">
        <v>63</v>
      </c>
      <c r="N181" s="3"/>
      <c r="O181" s="3"/>
    </row>
    <row r="182" spans="1:15" x14ac:dyDescent="0.25">
      <c r="A182" s="3" t="s">
        <v>185</v>
      </c>
      <c r="B182" s="3" t="s">
        <v>226</v>
      </c>
      <c r="C182" s="3">
        <v>39.59498</v>
      </c>
      <c r="D182" s="3" t="s">
        <v>63</v>
      </c>
      <c r="E182" s="3">
        <v>47.831809999999997</v>
      </c>
      <c r="F182" s="3">
        <v>44.513910000000003</v>
      </c>
      <c r="G182" s="3" t="s">
        <v>63</v>
      </c>
      <c r="H182" s="3" t="s">
        <v>63</v>
      </c>
      <c r="I182" s="3">
        <v>45.610410000000002</v>
      </c>
      <c r="J182" s="3">
        <v>53.650120000000001</v>
      </c>
      <c r="K182" s="3">
        <v>53.728059999999999</v>
      </c>
      <c r="L182" s="3">
        <v>55.139510000000001</v>
      </c>
      <c r="M182" s="3" t="s">
        <v>63</v>
      </c>
      <c r="N182" s="3"/>
      <c r="O182" s="3"/>
    </row>
    <row r="183" spans="1:15" x14ac:dyDescent="0.25">
      <c r="A183" s="3" t="s">
        <v>185</v>
      </c>
      <c r="B183" s="3" t="s">
        <v>228</v>
      </c>
      <c r="C183" s="3" t="s">
        <v>63</v>
      </c>
      <c r="D183" s="3" t="s">
        <v>63</v>
      </c>
      <c r="E183" s="3">
        <v>44.759230000000002</v>
      </c>
      <c r="F183" s="3">
        <v>39.896979999999999</v>
      </c>
      <c r="G183" s="3" t="s">
        <v>63</v>
      </c>
      <c r="H183" s="3" t="s">
        <v>63</v>
      </c>
      <c r="I183" s="3" t="s">
        <v>63</v>
      </c>
      <c r="J183" s="3" t="s">
        <v>63</v>
      </c>
      <c r="K183" s="3" t="s">
        <v>63</v>
      </c>
      <c r="L183" s="3" t="s">
        <v>63</v>
      </c>
      <c r="M183" s="3" t="s">
        <v>63</v>
      </c>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309</v>
      </c>
    </row>
    <row r="4" spans="1:15" x14ac:dyDescent="0.25">
      <c r="A4" t="s">
        <v>310</v>
      </c>
    </row>
    <row r="5" spans="1:15" x14ac:dyDescent="0.25">
      <c r="A5" t="s">
        <v>311</v>
      </c>
    </row>
    <row r="6" spans="1:15" x14ac:dyDescent="0.25">
      <c r="A6" t="s">
        <v>312</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65</v>
      </c>
      <c r="C11" s="3" t="s">
        <v>63</v>
      </c>
      <c r="D11" s="3" t="s">
        <v>63</v>
      </c>
      <c r="E11" s="3" t="s">
        <v>63</v>
      </c>
      <c r="F11" s="3" t="s">
        <v>63</v>
      </c>
      <c r="G11" s="3" t="s">
        <v>63</v>
      </c>
      <c r="H11" s="3">
        <v>100</v>
      </c>
      <c r="I11" s="3">
        <v>100</v>
      </c>
      <c r="J11" s="3">
        <v>100</v>
      </c>
      <c r="K11" s="3">
        <v>100</v>
      </c>
      <c r="L11" s="3" t="s">
        <v>63</v>
      </c>
      <c r="M11" s="3">
        <v>100</v>
      </c>
      <c r="N11" s="3"/>
      <c r="O11" s="3"/>
    </row>
    <row r="12" spans="1:15" x14ac:dyDescent="0.25">
      <c r="A12" s="3" t="s">
        <v>61</v>
      </c>
      <c r="B12" s="3" t="s">
        <v>68</v>
      </c>
      <c r="C12" s="3" t="s">
        <v>63</v>
      </c>
      <c r="D12" s="3" t="s">
        <v>63</v>
      </c>
      <c r="E12" s="3" t="s">
        <v>63</v>
      </c>
      <c r="F12" s="3" t="s">
        <v>63</v>
      </c>
      <c r="G12" s="3">
        <v>100</v>
      </c>
      <c r="H12" s="3" t="s">
        <v>63</v>
      </c>
      <c r="I12" s="3" t="s">
        <v>63</v>
      </c>
      <c r="J12" s="3" t="s">
        <v>63</v>
      </c>
      <c r="K12" s="3" t="s">
        <v>63</v>
      </c>
      <c r="L12" s="3" t="s">
        <v>63</v>
      </c>
      <c r="M12" s="3" t="s">
        <v>63</v>
      </c>
      <c r="N12" s="3"/>
      <c r="O12" s="3"/>
    </row>
    <row r="13" spans="1:15" x14ac:dyDescent="0.25">
      <c r="A13" s="3" t="s">
        <v>61</v>
      </c>
      <c r="B13" s="3" t="s">
        <v>69</v>
      </c>
      <c r="C13" s="3">
        <v>42.694299999999998</v>
      </c>
      <c r="D13" s="3">
        <v>46.161140000000003</v>
      </c>
      <c r="E13" s="3" t="s">
        <v>63</v>
      </c>
      <c r="F13" s="3" t="s">
        <v>63</v>
      </c>
      <c r="G13" s="3" t="s">
        <v>63</v>
      </c>
      <c r="H13" s="3" t="s">
        <v>63</v>
      </c>
      <c r="I13" s="3" t="s">
        <v>63</v>
      </c>
      <c r="J13" s="3" t="s">
        <v>63</v>
      </c>
      <c r="K13" s="3" t="s">
        <v>63</v>
      </c>
      <c r="L13" s="3" t="s">
        <v>63</v>
      </c>
      <c r="M13" s="3" t="s">
        <v>63</v>
      </c>
      <c r="N13" s="3"/>
      <c r="O13" s="3"/>
    </row>
    <row r="14" spans="1:15" x14ac:dyDescent="0.25">
      <c r="A14" s="3" t="s">
        <v>61</v>
      </c>
      <c r="B14" s="3" t="s">
        <v>70</v>
      </c>
      <c r="C14" s="3">
        <v>39.003250000000001</v>
      </c>
      <c r="D14" s="3">
        <v>49.510489999999997</v>
      </c>
      <c r="E14" s="3">
        <v>72.382050000000007</v>
      </c>
      <c r="F14" s="3">
        <v>71.563569999999999</v>
      </c>
      <c r="G14" s="3">
        <v>73.197379999999995</v>
      </c>
      <c r="H14" s="3">
        <v>80.661389999999997</v>
      </c>
      <c r="I14" s="3">
        <v>86.308239999999998</v>
      </c>
      <c r="J14" s="3">
        <v>87.869820000000004</v>
      </c>
      <c r="K14" s="3">
        <v>88.722930000000005</v>
      </c>
      <c r="L14" s="3" t="s">
        <v>63</v>
      </c>
      <c r="M14" s="3" t="s">
        <v>63</v>
      </c>
      <c r="N14" s="3"/>
      <c r="O14" s="3"/>
    </row>
    <row r="15" spans="1:15" x14ac:dyDescent="0.25">
      <c r="A15" s="3" t="s">
        <v>61</v>
      </c>
      <c r="B15" s="3" t="s">
        <v>71</v>
      </c>
      <c r="C15" s="3">
        <v>81.548730000000006</v>
      </c>
      <c r="D15" s="3">
        <v>83.696929999999995</v>
      </c>
      <c r="E15" s="3">
        <v>84.65531</v>
      </c>
      <c r="F15" s="3">
        <v>86.700609999999998</v>
      </c>
      <c r="G15" s="3">
        <v>86.874200000000002</v>
      </c>
      <c r="H15" s="3">
        <v>87.510050000000007</v>
      </c>
      <c r="I15" s="3">
        <v>88.446669999999997</v>
      </c>
      <c r="J15" s="3">
        <v>88.674109999999999</v>
      </c>
      <c r="K15" s="3" t="s">
        <v>63</v>
      </c>
      <c r="L15" s="3">
        <v>83.387069999999994</v>
      </c>
      <c r="M15" s="3" t="s">
        <v>63</v>
      </c>
      <c r="N15" s="3"/>
      <c r="O15" s="3"/>
    </row>
    <row r="16" spans="1:15" x14ac:dyDescent="0.25">
      <c r="A16" s="3" t="s">
        <v>61</v>
      </c>
      <c r="B16" s="3" t="s">
        <v>73</v>
      </c>
      <c r="C16" s="3">
        <v>83.110320000000002</v>
      </c>
      <c r="D16" s="3" t="s">
        <v>63</v>
      </c>
      <c r="E16" s="3">
        <v>80.982240000000004</v>
      </c>
      <c r="F16" s="3">
        <v>81.138189999999994</v>
      </c>
      <c r="G16" s="3">
        <v>86.784229999999994</v>
      </c>
      <c r="H16" s="3">
        <v>82.681730000000002</v>
      </c>
      <c r="I16" s="3" t="s">
        <v>63</v>
      </c>
      <c r="J16" s="3">
        <v>86.997739999999993</v>
      </c>
      <c r="K16" s="3">
        <v>86.997600000000006</v>
      </c>
      <c r="L16" s="3" t="s">
        <v>63</v>
      </c>
      <c r="M16" s="3" t="s">
        <v>63</v>
      </c>
      <c r="N16" s="3"/>
      <c r="O16" s="3"/>
    </row>
    <row r="17" spans="1:15" x14ac:dyDescent="0.25">
      <c r="A17" s="3" t="s">
        <v>61</v>
      </c>
      <c r="B17" s="3" t="s">
        <v>74</v>
      </c>
      <c r="C17" s="3">
        <v>85.189949999999996</v>
      </c>
      <c r="D17" s="3">
        <v>86.844849999999994</v>
      </c>
      <c r="E17" s="3">
        <v>86.30265</v>
      </c>
      <c r="F17" s="3">
        <v>90.293369999999996</v>
      </c>
      <c r="G17" s="3">
        <v>100</v>
      </c>
      <c r="H17" s="3">
        <v>100</v>
      </c>
      <c r="I17" s="3">
        <v>100</v>
      </c>
      <c r="J17" s="3" t="s">
        <v>63</v>
      </c>
      <c r="K17" s="3" t="s">
        <v>63</v>
      </c>
      <c r="L17" s="3" t="s">
        <v>63</v>
      </c>
      <c r="M17" s="3" t="s">
        <v>63</v>
      </c>
      <c r="N17" s="3"/>
      <c r="O17" s="3"/>
    </row>
    <row r="18" spans="1:15" x14ac:dyDescent="0.25">
      <c r="A18" s="3" t="s">
        <v>61</v>
      </c>
      <c r="B18" s="3" t="s">
        <v>76</v>
      </c>
      <c r="C18" s="3">
        <v>100</v>
      </c>
      <c r="D18" s="3">
        <v>100</v>
      </c>
      <c r="E18" s="3" t="s">
        <v>63</v>
      </c>
      <c r="F18" s="3" t="s">
        <v>63</v>
      </c>
      <c r="G18" s="3" t="s">
        <v>63</v>
      </c>
      <c r="H18" s="3" t="s">
        <v>63</v>
      </c>
      <c r="I18" s="3" t="s">
        <v>63</v>
      </c>
      <c r="J18" s="3">
        <v>98.470380000000006</v>
      </c>
      <c r="K18" s="3">
        <v>98.75591</v>
      </c>
      <c r="L18" s="3">
        <v>95.711340000000007</v>
      </c>
      <c r="M18" s="3" t="s">
        <v>63</v>
      </c>
      <c r="N18" s="3"/>
      <c r="O18" s="3"/>
    </row>
    <row r="19" spans="1:15" x14ac:dyDescent="0.25">
      <c r="A19" s="3" t="s">
        <v>77</v>
      </c>
      <c r="B19" s="3" t="s">
        <v>78</v>
      </c>
      <c r="C19" s="3">
        <v>72.972970000000004</v>
      </c>
      <c r="D19" s="3">
        <v>63.737279999999998</v>
      </c>
      <c r="E19" s="3">
        <v>65.316720000000004</v>
      </c>
      <c r="F19" s="3">
        <v>63.195880000000002</v>
      </c>
      <c r="G19" s="3">
        <v>64.376589999999993</v>
      </c>
      <c r="H19" s="3">
        <v>58.921689999999998</v>
      </c>
      <c r="I19" s="3">
        <v>59.435029999999998</v>
      </c>
      <c r="J19" s="3">
        <v>59.11215</v>
      </c>
      <c r="K19" s="3">
        <v>61.512790000000003</v>
      </c>
      <c r="L19" s="3">
        <v>63.718820000000001</v>
      </c>
      <c r="M19" s="3" t="s">
        <v>63</v>
      </c>
      <c r="N19" s="3"/>
      <c r="O19" s="3"/>
    </row>
    <row r="20" spans="1:15" x14ac:dyDescent="0.25">
      <c r="A20" s="3" t="s">
        <v>77</v>
      </c>
      <c r="B20" s="3" t="s">
        <v>79</v>
      </c>
      <c r="C20" s="3">
        <v>98.349919999999997</v>
      </c>
      <c r="D20" s="3">
        <v>97.490530000000007</v>
      </c>
      <c r="E20" s="3">
        <v>100</v>
      </c>
      <c r="F20" s="3">
        <v>100</v>
      </c>
      <c r="G20" s="3">
        <v>100</v>
      </c>
      <c r="H20" s="3">
        <v>100</v>
      </c>
      <c r="I20" s="3">
        <v>100</v>
      </c>
      <c r="J20" s="3">
        <v>100</v>
      </c>
      <c r="K20" s="3">
        <v>100</v>
      </c>
      <c r="L20" s="3">
        <v>97.993809999999996</v>
      </c>
      <c r="M20" s="3" t="s">
        <v>63</v>
      </c>
      <c r="N20" s="3"/>
      <c r="O20" s="3"/>
    </row>
    <row r="21" spans="1:15" ht="30" x14ac:dyDescent="0.25">
      <c r="A21" s="3" t="s">
        <v>77</v>
      </c>
      <c r="B21" s="3" t="s">
        <v>80</v>
      </c>
      <c r="C21" s="3">
        <v>95.07105</v>
      </c>
      <c r="D21" s="3">
        <v>94.977999999999994</v>
      </c>
      <c r="E21" s="3">
        <v>94.918170000000003</v>
      </c>
      <c r="F21" s="3">
        <v>95.074889999999996</v>
      </c>
      <c r="G21" s="3">
        <v>94.77552</v>
      </c>
      <c r="H21" s="3">
        <v>95.59451</v>
      </c>
      <c r="I21" s="3">
        <v>95.351240000000004</v>
      </c>
      <c r="J21" s="3">
        <v>96.152190000000004</v>
      </c>
      <c r="K21" s="3">
        <v>96.488870000000006</v>
      </c>
      <c r="L21" s="3">
        <v>96.535880000000006</v>
      </c>
      <c r="M21" s="3" t="s">
        <v>63</v>
      </c>
      <c r="N21" s="3"/>
      <c r="O21" s="3"/>
    </row>
    <row r="22" spans="1:15" x14ac:dyDescent="0.25">
      <c r="A22" s="3" t="s">
        <v>77</v>
      </c>
      <c r="B22" s="3" t="s">
        <v>81</v>
      </c>
      <c r="C22" s="3">
        <v>94.561400000000006</v>
      </c>
      <c r="D22" s="3">
        <v>92.129630000000006</v>
      </c>
      <c r="E22" s="3">
        <v>93.201130000000006</v>
      </c>
      <c r="F22" s="3">
        <v>94.379080000000002</v>
      </c>
      <c r="G22" s="3">
        <v>92.09581</v>
      </c>
      <c r="H22" s="3">
        <v>98.034930000000003</v>
      </c>
      <c r="I22" s="3">
        <v>99.132949999999994</v>
      </c>
      <c r="J22" s="3">
        <v>99.339929999999995</v>
      </c>
      <c r="K22" s="3">
        <v>99.460290000000001</v>
      </c>
      <c r="L22" s="3">
        <v>99.393940000000001</v>
      </c>
      <c r="M22" s="3" t="s">
        <v>63</v>
      </c>
      <c r="N22" s="3"/>
      <c r="O22" s="3"/>
    </row>
    <row r="23" spans="1:15" x14ac:dyDescent="0.25">
      <c r="A23" s="3" t="s">
        <v>77</v>
      </c>
      <c r="B23" s="3" t="s">
        <v>84</v>
      </c>
      <c r="C23" s="3">
        <v>97.458169999999996</v>
      </c>
      <c r="D23" s="3">
        <v>88.668360000000007</v>
      </c>
      <c r="E23" s="3">
        <v>90.743830000000003</v>
      </c>
      <c r="F23" s="3" t="s">
        <v>63</v>
      </c>
      <c r="G23" s="3">
        <v>90.634600000000006</v>
      </c>
      <c r="H23" s="3">
        <v>91.524460000000005</v>
      </c>
      <c r="I23" s="3">
        <v>90.039180000000002</v>
      </c>
      <c r="J23" s="3">
        <v>90.131519999999995</v>
      </c>
      <c r="K23" s="3">
        <v>90.138130000000004</v>
      </c>
      <c r="L23" s="3">
        <v>89.591200000000001</v>
      </c>
      <c r="M23" s="3" t="s">
        <v>63</v>
      </c>
      <c r="N23" s="3"/>
      <c r="O23" s="3"/>
    </row>
    <row r="24" spans="1:15" x14ac:dyDescent="0.25">
      <c r="A24" s="3" t="s">
        <v>77</v>
      </c>
      <c r="B24" s="3" t="s">
        <v>85</v>
      </c>
      <c r="C24" s="3" t="s">
        <v>63</v>
      </c>
      <c r="D24" s="3">
        <v>98.554429999999996</v>
      </c>
      <c r="E24" s="3">
        <v>98.810829999999996</v>
      </c>
      <c r="F24" s="3">
        <v>99.113280000000003</v>
      </c>
      <c r="G24" s="3">
        <v>99.983980000000003</v>
      </c>
      <c r="H24" s="3">
        <v>99.593540000000004</v>
      </c>
      <c r="I24" s="3">
        <v>95.727930000000001</v>
      </c>
      <c r="J24" s="3">
        <v>91.005049999999997</v>
      </c>
      <c r="K24" s="3">
        <v>96.582899999999995</v>
      </c>
      <c r="L24" s="3" t="s">
        <v>63</v>
      </c>
      <c r="M24" s="3" t="s">
        <v>63</v>
      </c>
      <c r="N24" s="3"/>
      <c r="O24" s="3"/>
    </row>
    <row r="25" spans="1:15" x14ac:dyDescent="0.25">
      <c r="A25" s="3" t="s">
        <v>77</v>
      </c>
      <c r="B25" s="3" t="s">
        <v>86</v>
      </c>
      <c r="C25" s="3">
        <v>89.854420000000005</v>
      </c>
      <c r="D25" s="3">
        <v>93.012259999999998</v>
      </c>
      <c r="E25" s="3">
        <v>93.600980000000007</v>
      </c>
      <c r="F25" s="3" t="s">
        <v>63</v>
      </c>
      <c r="G25" s="3" t="s">
        <v>63</v>
      </c>
      <c r="H25" s="3" t="s">
        <v>63</v>
      </c>
      <c r="I25" s="3">
        <v>100</v>
      </c>
      <c r="J25" s="3">
        <v>99.958920000000006</v>
      </c>
      <c r="K25" s="3">
        <v>96.901229999999998</v>
      </c>
      <c r="L25" s="3" t="s">
        <v>63</v>
      </c>
      <c r="M25" s="3" t="s">
        <v>63</v>
      </c>
      <c r="N25" s="3"/>
      <c r="O25" s="3"/>
    </row>
    <row r="26" spans="1:15" x14ac:dyDescent="0.25">
      <c r="A26" s="3" t="s">
        <v>77</v>
      </c>
      <c r="B26" s="3" t="s">
        <v>87</v>
      </c>
      <c r="C26" s="3">
        <v>58.538179999999997</v>
      </c>
      <c r="D26" s="3" t="s">
        <v>63</v>
      </c>
      <c r="E26" s="3" t="s">
        <v>63</v>
      </c>
      <c r="F26" s="3" t="s">
        <v>63</v>
      </c>
      <c r="G26" s="3" t="s">
        <v>63</v>
      </c>
      <c r="H26" s="3" t="s">
        <v>63</v>
      </c>
      <c r="I26" s="3" t="s">
        <v>63</v>
      </c>
      <c r="J26" s="3" t="s">
        <v>63</v>
      </c>
      <c r="K26" s="3">
        <v>81.399180000000001</v>
      </c>
      <c r="L26" s="3" t="s">
        <v>63</v>
      </c>
      <c r="M26" s="3" t="s">
        <v>63</v>
      </c>
      <c r="N26" s="3"/>
      <c r="O26" s="3"/>
    </row>
    <row r="27" spans="1:15" x14ac:dyDescent="0.25">
      <c r="A27" s="3" t="s">
        <v>77</v>
      </c>
      <c r="B27" s="3" t="s">
        <v>252</v>
      </c>
      <c r="C27" s="3" t="s">
        <v>63</v>
      </c>
      <c r="D27" s="3" t="s">
        <v>63</v>
      </c>
      <c r="E27" s="3" t="s">
        <v>63</v>
      </c>
      <c r="F27" s="3" t="s">
        <v>63</v>
      </c>
      <c r="G27" s="3" t="s">
        <v>63</v>
      </c>
      <c r="H27" s="3">
        <v>100</v>
      </c>
      <c r="I27" s="3">
        <v>100</v>
      </c>
      <c r="J27" s="3">
        <v>100</v>
      </c>
      <c r="K27" s="3">
        <v>100</v>
      </c>
      <c r="L27" s="3" t="s">
        <v>63</v>
      </c>
      <c r="M27" s="3" t="s">
        <v>63</v>
      </c>
      <c r="N27" s="3"/>
      <c r="O27" s="3"/>
    </row>
    <row r="28" spans="1:15" x14ac:dyDescent="0.25">
      <c r="A28" s="3" t="s">
        <v>77</v>
      </c>
      <c r="B28" s="3" t="s">
        <v>91</v>
      </c>
      <c r="C28" s="3" t="s">
        <v>63</v>
      </c>
      <c r="D28" s="3">
        <v>98.505480000000006</v>
      </c>
      <c r="E28" s="3" t="s">
        <v>63</v>
      </c>
      <c r="F28" s="3">
        <v>97.098990000000001</v>
      </c>
      <c r="G28" s="3">
        <v>97.746700000000004</v>
      </c>
      <c r="H28" s="3">
        <v>98.679460000000006</v>
      </c>
      <c r="I28" s="3">
        <v>98.390889999999999</v>
      </c>
      <c r="J28" s="3">
        <v>98.81814</v>
      </c>
      <c r="K28" s="3">
        <v>99.166499999999999</v>
      </c>
      <c r="L28" s="3">
        <v>99.754289999999997</v>
      </c>
      <c r="M28" s="3" t="s">
        <v>63</v>
      </c>
      <c r="N28" s="3"/>
      <c r="O28" s="3"/>
    </row>
    <row r="29" spans="1:15" x14ac:dyDescent="0.25">
      <c r="A29" s="3" t="s">
        <v>92</v>
      </c>
      <c r="B29" s="3" t="s">
        <v>93</v>
      </c>
      <c r="C29" s="3" t="s">
        <v>63</v>
      </c>
      <c r="D29" s="3" t="s">
        <v>63</v>
      </c>
      <c r="E29" s="3" t="s">
        <v>63</v>
      </c>
      <c r="F29" s="3" t="s">
        <v>63</v>
      </c>
      <c r="G29" s="3" t="s">
        <v>63</v>
      </c>
      <c r="H29" s="3" t="s">
        <v>63</v>
      </c>
      <c r="I29" s="3" t="s">
        <v>63</v>
      </c>
      <c r="J29" s="3" t="s">
        <v>63</v>
      </c>
      <c r="K29" s="3">
        <v>85.822779999999995</v>
      </c>
      <c r="L29" s="3" t="s">
        <v>63</v>
      </c>
      <c r="M29" s="3" t="s">
        <v>63</v>
      </c>
      <c r="N29" s="3"/>
      <c r="O29" s="3"/>
    </row>
    <row r="30" spans="1:15" x14ac:dyDescent="0.25">
      <c r="A30" s="3" t="s">
        <v>92</v>
      </c>
      <c r="B30" s="3" t="s">
        <v>94</v>
      </c>
      <c r="C30" s="3">
        <v>100</v>
      </c>
      <c r="D30" s="3">
        <v>100</v>
      </c>
      <c r="E30" s="3">
        <v>100</v>
      </c>
      <c r="F30" s="3">
        <v>100</v>
      </c>
      <c r="G30" s="3">
        <v>100</v>
      </c>
      <c r="H30" s="3">
        <v>100</v>
      </c>
      <c r="I30" s="3">
        <v>100</v>
      </c>
      <c r="J30" s="3">
        <v>100</v>
      </c>
      <c r="K30" s="3">
        <v>100</v>
      </c>
      <c r="L30" s="3">
        <v>100</v>
      </c>
      <c r="M30" s="3" t="s">
        <v>63</v>
      </c>
      <c r="N30" s="3"/>
      <c r="O30" s="3"/>
    </row>
    <row r="31" spans="1:15" x14ac:dyDescent="0.25">
      <c r="A31" s="3" t="s">
        <v>92</v>
      </c>
      <c r="B31" s="3" t="s">
        <v>96</v>
      </c>
      <c r="C31" s="3">
        <v>62.284689999999998</v>
      </c>
      <c r="D31" s="3">
        <v>61.459829999999997</v>
      </c>
      <c r="E31" s="3">
        <v>82.386210000000005</v>
      </c>
      <c r="F31" s="3">
        <v>88.031549999999996</v>
      </c>
      <c r="G31" s="3">
        <v>92.114879999999999</v>
      </c>
      <c r="H31" s="3">
        <v>91.66628</v>
      </c>
      <c r="I31" s="3">
        <v>91.606790000000004</v>
      </c>
      <c r="J31" s="3">
        <v>92.201759999999993</v>
      </c>
      <c r="K31" s="3">
        <v>92.928190000000001</v>
      </c>
      <c r="L31" s="3" t="s">
        <v>63</v>
      </c>
      <c r="M31" s="3" t="s">
        <v>63</v>
      </c>
      <c r="N31" s="3"/>
      <c r="O31" s="3"/>
    </row>
    <row r="32" spans="1:15" x14ac:dyDescent="0.25">
      <c r="A32" s="3" t="s">
        <v>92</v>
      </c>
      <c r="B32" s="3" t="s">
        <v>98</v>
      </c>
      <c r="C32" s="3" t="s">
        <v>63</v>
      </c>
      <c r="D32" s="3">
        <v>100</v>
      </c>
      <c r="E32" s="3">
        <v>100</v>
      </c>
      <c r="F32" s="3" t="s">
        <v>63</v>
      </c>
      <c r="G32" s="3">
        <v>100</v>
      </c>
      <c r="H32" s="3" t="s">
        <v>63</v>
      </c>
      <c r="I32" s="3">
        <v>100</v>
      </c>
      <c r="J32" s="3" t="s">
        <v>63</v>
      </c>
      <c r="K32" s="3" t="s">
        <v>63</v>
      </c>
      <c r="L32" s="3" t="s">
        <v>63</v>
      </c>
      <c r="M32" s="3" t="s">
        <v>63</v>
      </c>
      <c r="N32" s="3"/>
      <c r="O32" s="3"/>
    </row>
    <row r="33" spans="1:15" x14ac:dyDescent="0.25">
      <c r="A33" s="3" t="s">
        <v>92</v>
      </c>
      <c r="B33" s="3" t="s">
        <v>285</v>
      </c>
      <c r="C33" s="3" t="s">
        <v>63</v>
      </c>
      <c r="D33" s="3" t="s">
        <v>63</v>
      </c>
      <c r="E33" s="3" t="s">
        <v>63</v>
      </c>
      <c r="F33" s="3" t="s">
        <v>63</v>
      </c>
      <c r="G33" s="3" t="s">
        <v>63</v>
      </c>
      <c r="H33" s="3" t="s">
        <v>63</v>
      </c>
      <c r="I33" s="3">
        <v>86.842110000000005</v>
      </c>
      <c r="J33" s="3" t="s">
        <v>63</v>
      </c>
      <c r="K33" s="3" t="s">
        <v>63</v>
      </c>
      <c r="L33" s="3" t="s">
        <v>63</v>
      </c>
      <c r="M33" s="3" t="s">
        <v>63</v>
      </c>
      <c r="N33" s="3"/>
      <c r="O33" s="3"/>
    </row>
    <row r="34" spans="1:15" x14ac:dyDescent="0.25">
      <c r="A34" s="3" t="s">
        <v>92</v>
      </c>
      <c r="B34" s="3" t="s">
        <v>108</v>
      </c>
      <c r="C34" s="3">
        <v>0</v>
      </c>
      <c r="D34" s="3">
        <v>0</v>
      </c>
      <c r="E34" s="3">
        <v>0</v>
      </c>
      <c r="F34" s="3">
        <v>0</v>
      </c>
      <c r="G34" s="3">
        <v>0</v>
      </c>
      <c r="H34" s="3">
        <v>0</v>
      </c>
      <c r="I34" s="3">
        <v>0</v>
      </c>
      <c r="J34" s="3">
        <v>0</v>
      </c>
      <c r="K34" s="3">
        <v>0</v>
      </c>
      <c r="L34" s="3">
        <v>0</v>
      </c>
      <c r="M34" s="3">
        <v>0</v>
      </c>
      <c r="N34" s="3"/>
      <c r="O34" s="3"/>
    </row>
    <row r="35" spans="1:15" x14ac:dyDescent="0.25">
      <c r="A35" s="3" t="s">
        <v>92</v>
      </c>
      <c r="B35" s="3" t="s">
        <v>117</v>
      </c>
      <c r="C35" s="3" t="s">
        <v>63</v>
      </c>
      <c r="D35" s="3" t="s">
        <v>63</v>
      </c>
      <c r="E35" s="3" t="s">
        <v>63</v>
      </c>
      <c r="F35" s="3" t="s">
        <v>63</v>
      </c>
      <c r="G35" s="3" t="s">
        <v>63</v>
      </c>
      <c r="H35" s="3" t="s">
        <v>63</v>
      </c>
      <c r="I35" s="3" t="s">
        <v>63</v>
      </c>
      <c r="J35" s="3" t="s">
        <v>63</v>
      </c>
      <c r="K35" s="3" t="s">
        <v>63</v>
      </c>
      <c r="L35" s="3">
        <v>78</v>
      </c>
      <c r="M35" s="3">
        <v>85.964910000000003</v>
      </c>
      <c r="N35" s="3"/>
      <c r="O35" s="3"/>
    </row>
    <row r="36" spans="1:15" x14ac:dyDescent="0.25">
      <c r="A36" s="3" t="s">
        <v>92</v>
      </c>
      <c r="B36" s="3" t="s">
        <v>122</v>
      </c>
      <c r="C36" s="3">
        <v>90.321479999999994</v>
      </c>
      <c r="D36" s="3">
        <v>91.338520000000003</v>
      </c>
      <c r="E36" s="3">
        <v>92.019459999999995</v>
      </c>
      <c r="F36" s="3" t="s">
        <v>63</v>
      </c>
      <c r="G36" s="3" t="s">
        <v>63</v>
      </c>
      <c r="H36" s="3" t="s">
        <v>63</v>
      </c>
      <c r="I36" s="3">
        <v>83.91798</v>
      </c>
      <c r="J36" s="3">
        <v>90.135199999999998</v>
      </c>
      <c r="K36" s="3">
        <v>90.698719999999994</v>
      </c>
      <c r="L36" s="3">
        <v>100</v>
      </c>
      <c r="M36" s="3" t="s">
        <v>63</v>
      </c>
      <c r="N36" s="3"/>
      <c r="O36" s="3"/>
    </row>
    <row r="37" spans="1:15" x14ac:dyDescent="0.25">
      <c r="A37" s="3" t="s">
        <v>92</v>
      </c>
      <c r="B37" s="3" t="s">
        <v>125</v>
      </c>
      <c r="C37" s="3" t="s">
        <v>63</v>
      </c>
      <c r="D37" s="3" t="s">
        <v>63</v>
      </c>
      <c r="E37" s="3" t="s">
        <v>63</v>
      </c>
      <c r="F37" s="3" t="s">
        <v>63</v>
      </c>
      <c r="G37" s="3" t="s">
        <v>63</v>
      </c>
      <c r="H37" s="3" t="s">
        <v>63</v>
      </c>
      <c r="I37" s="3" t="s">
        <v>63</v>
      </c>
      <c r="J37" s="3" t="s">
        <v>63</v>
      </c>
      <c r="K37" s="3">
        <v>95.348839999999996</v>
      </c>
      <c r="L37" s="3">
        <v>97.841729999999998</v>
      </c>
      <c r="M37" s="3" t="s">
        <v>63</v>
      </c>
      <c r="N37" s="3"/>
      <c r="O37" s="3"/>
    </row>
    <row r="38" spans="1:15" x14ac:dyDescent="0.25">
      <c r="A38" s="3" t="s">
        <v>92</v>
      </c>
      <c r="B38" s="3" t="s">
        <v>126</v>
      </c>
      <c r="C38" s="3" t="s">
        <v>63</v>
      </c>
      <c r="D38" s="3">
        <v>75.865039999999993</v>
      </c>
      <c r="E38" s="3">
        <v>68.825879999999998</v>
      </c>
      <c r="F38" s="3" t="s">
        <v>63</v>
      </c>
      <c r="G38" s="3" t="s">
        <v>63</v>
      </c>
      <c r="H38" s="3" t="s">
        <v>63</v>
      </c>
      <c r="I38" s="3" t="s">
        <v>63</v>
      </c>
      <c r="J38" s="3" t="s">
        <v>63</v>
      </c>
      <c r="K38" s="3" t="s">
        <v>63</v>
      </c>
      <c r="L38" s="3" t="s">
        <v>63</v>
      </c>
      <c r="M38" s="3" t="s">
        <v>63</v>
      </c>
      <c r="N38" s="3"/>
      <c r="O38" s="3"/>
    </row>
    <row r="39" spans="1:15" x14ac:dyDescent="0.25">
      <c r="A39" s="3" t="s">
        <v>134</v>
      </c>
      <c r="B39" s="3" t="s">
        <v>286</v>
      </c>
      <c r="C39" s="3">
        <v>40.909089999999999</v>
      </c>
      <c r="D39" s="3">
        <v>74.193550000000002</v>
      </c>
      <c r="E39" s="3" t="s">
        <v>63</v>
      </c>
      <c r="F39" s="3" t="s">
        <v>63</v>
      </c>
      <c r="G39" s="3" t="s">
        <v>63</v>
      </c>
      <c r="H39" s="3" t="s">
        <v>63</v>
      </c>
      <c r="I39" s="3" t="s">
        <v>63</v>
      </c>
      <c r="J39" s="3" t="s">
        <v>63</v>
      </c>
      <c r="K39" s="3" t="s">
        <v>63</v>
      </c>
      <c r="L39" s="3" t="s">
        <v>63</v>
      </c>
      <c r="M39" s="3" t="s">
        <v>63</v>
      </c>
      <c r="N39" s="3"/>
      <c r="O39" s="3"/>
    </row>
    <row r="40" spans="1:15" x14ac:dyDescent="0.25">
      <c r="A40" s="3" t="s">
        <v>134</v>
      </c>
      <c r="B40" s="3" t="s">
        <v>287</v>
      </c>
      <c r="C40" s="3" t="s">
        <v>63</v>
      </c>
      <c r="D40" s="3">
        <v>58.041960000000003</v>
      </c>
      <c r="E40" s="3">
        <v>70.967740000000006</v>
      </c>
      <c r="F40" s="3" t="s">
        <v>63</v>
      </c>
      <c r="G40" s="3" t="s">
        <v>63</v>
      </c>
      <c r="H40" s="3">
        <v>64.722219999999993</v>
      </c>
      <c r="I40" s="3" t="s">
        <v>63</v>
      </c>
      <c r="J40" s="3" t="s">
        <v>63</v>
      </c>
      <c r="K40" s="3" t="s">
        <v>63</v>
      </c>
      <c r="L40" s="3" t="s">
        <v>63</v>
      </c>
      <c r="M40" s="3" t="s">
        <v>63</v>
      </c>
      <c r="N40" s="3"/>
      <c r="O40" s="3"/>
    </row>
    <row r="41" spans="1:15" x14ac:dyDescent="0.25">
      <c r="A41" s="3" t="s">
        <v>134</v>
      </c>
      <c r="B41" s="3" t="s">
        <v>136</v>
      </c>
      <c r="C41" s="3">
        <v>100</v>
      </c>
      <c r="D41" s="3">
        <v>98.63946</v>
      </c>
      <c r="E41" s="3">
        <v>100</v>
      </c>
      <c r="F41" s="3" t="s">
        <v>63</v>
      </c>
      <c r="G41" s="3" t="s">
        <v>63</v>
      </c>
      <c r="H41" s="3" t="s">
        <v>63</v>
      </c>
      <c r="I41" s="3" t="s">
        <v>63</v>
      </c>
      <c r="J41" s="3" t="s">
        <v>63</v>
      </c>
      <c r="K41" s="3" t="s">
        <v>63</v>
      </c>
      <c r="L41" s="3" t="s">
        <v>63</v>
      </c>
      <c r="M41" s="3" t="s">
        <v>63</v>
      </c>
      <c r="N41" s="3"/>
      <c r="O41" s="3"/>
    </row>
    <row r="42" spans="1:15" x14ac:dyDescent="0.25">
      <c r="A42" s="3" t="s">
        <v>134</v>
      </c>
      <c r="B42" s="3" t="s">
        <v>288</v>
      </c>
      <c r="C42" s="3" t="s">
        <v>63</v>
      </c>
      <c r="D42" s="3">
        <v>83.561639999999997</v>
      </c>
      <c r="E42" s="3">
        <v>92.517009999999999</v>
      </c>
      <c r="F42" s="3">
        <v>72.180449999999993</v>
      </c>
      <c r="G42" s="3">
        <v>71.428569999999993</v>
      </c>
      <c r="H42" s="3">
        <v>83.098590000000002</v>
      </c>
      <c r="I42" s="3">
        <v>75.776399999999995</v>
      </c>
      <c r="J42" s="3">
        <v>82.159620000000004</v>
      </c>
      <c r="K42" s="3">
        <v>63.218389999999999</v>
      </c>
      <c r="L42" s="3" t="s">
        <v>63</v>
      </c>
      <c r="M42" s="3" t="s">
        <v>63</v>
      </c>
      <c r="N42" s="3"/>
      <c r="O42" s="3"/>
    </row>
    <row r="43" spans="1:15" x14ac:dyDescent="0.25">
      <c r="A43" s="3" t="s">
        <v>134</v>
      </c>
      <c r="B43" s="3" t="s">
        <v>137</v>
      </c>
      <c r="C43" s="3">
        <v>52.367690000000003</v>
      </c>
      <c r="D43" s="3">
        <v>46.551720000000003</v>
      </c>
      <c r="E43" s="3" t="s">
        <v>63</v>
      </c>
      <c r="F43" s="3" t="s">
        <v>63</v>
      </c>
      <c r="G43" s="3" t="s">
        <v>63</v>
      </c>
      <c r="H43" s="3">
        <v>57.76567</v>
      </c>
      <c r="I43" s="3">
        <v>62.46575</v>
      </c>
      <c r="J43" s="3">
        <v>72.622479999999996</v>
      </c>
      <c r="K43" s="3">
        <v>72.058819999999997</v>
      </c>
      <c r="L43" s="3">
        <v>71.551720000000003</v>
      </c>
      <c r="M43" s="3" t="s">
        <v>63</v>
      </c>
      <c r="N43" s="3"/>
      <c r="O43" s="3"/>
    </row>
    <row r="44" spans="1:15" x14ac:dyDescent="0.25">
      <c r="A44" s="3" t="s">
        <v>134</v>
      </c>
      <c r="B44" s="3" t="s">
        <v>138</v>
      </c>
      <c r="C44" s="3" t="s">
        <v>63</v>
      </c>
      <c r="D44" s="3">
        <v>15.7385</v>
      </c>
      <c r="E44" s="3">
        <v>20.642199999999999</v>
      </c>
      <c r="F44" s="3">
        <v>21.330279999999998</v>
      </c>
      <c r="G44" s="3">
        <v>30.309729999999998</v>
      </c>
      <c r="H44" s="3">
        <v>40.43956</v>
      </c>
      <c r="I44" s="3">
        <v>45.232819999999997</v>
      </c>
      <c r="J44" s="3" t="s">
        <v>63</v>
      </c>
      <c r="K44" s="3">
        <v>46.756149999999998</v>
      </c>
      <c r="L44" s="3">
        <v>52.083329999999997</v>
      </c>
      <c r="M44" s="3" t="s">
        <v>63</v>
      </c>
      <c r="N44" s="3"/>
      <c r="O44" s="3"/>
    </row>
    <row r="45" spans="1:15" x14ac:dyDescent="0.25">
      <c r="A45" s="3" t="s">
        <v>134</v>
      </c>
      <c r="B45" s="3" t="s">
        <v>274</v>
      </c>
      <c r="C45" s="3" t="s">
        <v>63</v>
      </c>
      <c r="D45" s="3">
        <v>70.624669999999995</v>
      </c>
      <c r="E45" s="3">
        <v>72.415419999999997</v>
      </c>
      <c r="F45" s="3">
        <v>75.711089999999999</v>
      </c>
      <c r="G45" s="3">
        <v>78.5441</v>
      </c>
      <c r="H45" s="3">
        <v>78.31541</v>
      </c>
      <c r="I45" s="3">
        <v>77.755830000000003</v>
      </c>
      <c r="J45" s="3">
        <v>79.891109999999998</v>
      </c>
      <c r="K45" s="3">
        <v>82.565269999999998</v>
      </c>
      <c r="L45" s="3" t="s">
        <v>63</v>
      </c>
      <c r="M45" s="3" t="s">
        <v>63</v>
      </c>
      <c r="N45" s="3"/>
      <c r="O45" s="3"/>
    </row>
    <row r="46" spans="1:15" x14ac:dyDescent="0.25">
      <c r="A46" s="3" t="s">
        <v>134</v>
      </c>
      <c r="B46" s="3" t="s">
        <v>290</v>
      </c>
      <c r="C46" s="3" t="s">
        <v>63</v>
      </c>
      <c r="D46" s="3" t="s">
        <v>63</v>
      </c>
      <c r="E46" s="3">
        <v>77.142859999999999</v>
      </c>
      <c r="F46" s="3" t="s">
        <v>63</v>
      </c>
      <c r="G46" s="3" t="s">
        <v>63</v>
      </c>
      <c r="H46" s="3" t="s">
        <v>63</v>
      </c>
      <c r="I46" s="3" t="s">
        <v>63</v>
      </c>
      <c r="J46" s="3" t="s">
        <v>63</v>
      </c>
      <c r="K46" s="3" t="s">
        <v>63</v>
      </c>
      <c r="L46" s="3" t="s">
        <v>63</v>
      </c>
      <c r="M46" s="3" t="s">
        <v>63</v>
      </c>
      <c r="N46" s="3"/>
      <c r="O46" s="3"/>
    </row>
    <row r="47" spans="1:15" x14ac:dyDescent="0.25">
      <c r="A47" s="3" t="s">
        <v>134</v>
      </c>
      <c r="B47" s="3" t="s">
        <v>141</v>
      </c>
      <c r="C47" s="3">
        <v>100</v>
      </c>
      <c r="D47" s="3">
        <v>100</v>
      </c>
      <c r="E47" s="3">
        <v>100</v>
      </c>
      <c r="F47" s="3">
        <v>96.015060000000005</v>
      </c>
      <c r="G47" s="3">
        <v>96.994540000000001</v>
      </c>
      <c r="H47" s="3" t="s">
        <v>63</v>
      </c>
      <c r="I47" s="3" t="s">
        <v>63</v>
      </c>
      <c r="J47" s="3" t="s">
        <v>63</v>
      </c>
      <c r="K47" s="3" t="s">
        <v>63</v>
      </c>
      <c r="L47" s="3" t="s">
        <v>63</v>
      </c>
      <c r="M47" s="3" t="s">
        <v>63</v>
      </c>
      <c r="N47" s="3"/>
      <c r="O47" s="3"/>
    </row>
    <row r="48" spans="1:15" x14ac:dyDescent="0.25">
      <c r="A48" s="3" t="s">
        <v>134</v>
      </c>
      <c r="B48" s="3" t="s">
        <v>142</v>
      </c>
      <c r="C48" s="3">
        <v>81.84845</v>
      </c>
      <c r="D48" s="3">
        <v>80.917720000000003</v>
      </c>
      <c r="E48" s="3" t="s">
        <v>63</v>
      </c>
      <c r="F48" s="3">
        <v>86.829210000000003</v>
      </c>
      <c r="G48" s="3">
        <v>86.819580000000002</v>
      </c>
      <c r="H48" s="3">
        <v>87.491470000000007</v>
      </c>
      <c r="I48" s="3">
        <v>89.185140000000004</v>
      </c>
      <c r="J48" s="3" t="s">
        <v>63</v>
      </c>
      <c r="K48" s="3">
        <v>90.039550000000006</v>
      </c>
      <c r="L48" s="3">
        <v>90.306520000000006</v>
      </c>
      <c r="M48" s="3" t="s">
        <v>63</v>
      </c>
      <c r="N48" s="3"/>
      <c r="O48" s="3"/>
    </row>
    <row r="49" spans="1:15" x14ac:dyDescent="0.25">
      <c r="A49" s="3" t="s">
        <v>134</v>
      </c>
      <c r="B49" s="3" t="s">
        <v>143</v>
      </c>
      <c r="C49" s="3" t="s">
        <v>63</v>
      </c>
      <c r="D49" s="3" t="s">
        <v>63</v>
      </c>
      <c r="E49" s="3" t="s">
        <v>63</v>
      </c>
      <c r="F49" s="3" t="s">
        <v>63</v>
      </c>
      <c r="G49" s="3" t="s">
        <v>63</v>
      </c>
      <c r="H49" s="3">
        <v>20</v>
      </c>
      <c r="I49" s="3">
        <v>18.91892</v>
      </c>
      <c r="J49" s="3" t="s">
        <v>63</v>
      </c>
      <c r="K49" s="3" t="s">
        <v>63</v>
      </c>
      <c r="L49" s="3">
        <v>43.442619999999998</v>
      </c>
      <c r="M49" s="3" t="s">
        <v>63</v>
      </c>
      <c r="N49" s="3"/>
      <c r="O49" s="3"/>
    </row>
    <row r="50" spans="1:15" x14ac:dyDescent="0.25">
      <c r="A50" s="3" t="s">
        <v>134</v>
      </c>
      <c r="B50" s="3" t="s">
        <v>237</v>
      </c>
      <c r="C50" s="3">
        <v>95.204679999999996</v>
      </c>
      <c r="D50" s="3">
        <v>95.321119999999993</v>
      </c>
      <c r="E50" s="3">
        <v>85.03152</v>
      </c>
      <c r="F50" s="3">
        <v>75.308530000000005</v>
      </c>
      <c r="G50" s="3">
        <v>75.309880000000007</v>
      </c>
      <c r="H50" s="3">
        <v>81.538460000000001</v>
      </c>
      <c r="I50" s="3">
        <v>81.536709999999999</v>
      </c>
      <c r="J50" s="3">
        <v>83.679079999999999</v>
      </c>
      <c r="K50" s="3">
        <v>89.991789999999995</v>
      </c>
      <c r="L50" s="3" t="s">
        <v>63</v>
      </c>
      <c r="M50" s="3" t="s">
        <v>63</v>
      </c>
      <c r="N50" s="3"/>
      <c r="O50" s="3"/>
    </row>
    <row r="51" spans="1:15" x14ac:dyDescent="0.25">
      <c r="A51" s="3" t="s">
        <v>134</v>
      </c>
      <c r="B51" s="3" t="s">
        <v>145</v>
      </c>
      <c r="C51" s="3" t="s">
        <v>63</v>
      </c>
      <c r="D51" s="3">
        <v>92.423270000000002</v>
      </c>
      <c r="E51" s="3" t="s">
        <v>63</v>
      </c>
      <c r="F51" s="3" t="s">
        <v>63</v>
      </c>
      <c r="G51" s="3" t="s">
        <v>63</v>
      </c>
      <c r="H51" s="3">
        <v>93.74015</v>
      </c>
      <c r="I51" s="3">
        <v>95.256209999999996</v>
      </c>
      <c r="J51" s="3">
        <v>93.824169999999995</v>
      </c>
      <c r="K51" s="3">
        <v>95.081569999999999</v>
      </c>
      <c r="L51" s="3" t="s">
        <v>63</v>
      </c>
      <c r="M51" s="3" t="s">
        <v>63</v>
      </c>
      <c r="N51" s="3"/>
      <c r="O51" s="3"/>
    </row>
    <row r="52" spans="1:15" x14ac:dyDescent="0.25">
      <c r="A52" s="3" t="s">
        <v>134</v>
      </c>
      <c r="B52" s="3" t="s">
        <v>146</v>
      </c>
      <c r="C52" s="3">
        <v>45.121949999999998</v>
      </c>
      <c r="D52" s="3" t="s">
        <v>63</v>
      </c>
      <c r="E52" s="3" t="s">
        <v>63</v>
      </c>
      <c r="F52" s="3">
        <v>40.370370000000001</v>
      </c>
      <c r="G52" s="3">
        <v>51.505020000000002</v>
      </c>
      <c r="H52" s="3">
        <v>35.294119999999999</v>
      </c>
      <c r="I52" s="3">
        <v>40.066229999999997</v>
      </c>
      <c r="J52" s="3">
        <v>37.458190000000002</v>
      </c>
      <c r="K52" s="3">
        <v>38.461539999999999</v>
      </c>
      <c r="L52" s="3" t="s">
        <v>63</v>
      </c>
      <c r="M52" s="3" t="s">
        <v>63</v>
      </c>
      <c r="N52" s="3"/>
      <c r="O52" s="3"/>
    </row>
    <row r="53" spans="1:15" x14ac:dyDescent="0.25">
      <c r="A53" s="3" t="s">
        <v>134</v>
      </c>
      <c r="B53" s="3" t="s">
        <v>148</v>
      </c>
      <c r="C53" s="3">
        <v>60.850360000000002</v>
      </c>
      <c r="D53" s="3">
        <v>62.935470000000002</v>
      </c>
      <c r="E53" s="3">
        <v>65.171059999999997</v>
      </c>
      <c r="F53" s="3" t="s">
        <v>63</v>
      </c>
      <c r="G53" s="3" t="s">
        <v>63</v>
      </c>
      <c r="H53" s="3" t="s">
        <v>63</v>
      </c>
      <c r="I53" s="3" t="s">
        <v>63</v>
      </c>
      <c r="J53" s="3" t="s">
        <v>63</v>
      </c>
      <c r="K53" s="3" t="s">
        <v>63</v>
      </c>
      <c r="L53" s="3" t="s">
        <v>63</v>
      </c>
      <c r="M53" s="3" t="s">
        <v>63</v>
      </c>
      <c r="N53" s="3"/>
      <c r="O53" s="3"/>
    </row>
    <row r="54" spans="1:15" x14ac:dyDescent="0.25">
      <c r="A54" s="3" t="s">
        <v>134</v>
      </c>
      <c r="B54" s="3" t="s">
        <v>150</v>
      </c>
      <c r="C54" s="3" t="s">
        <v>63</v>
      </c>
      <c r="D54" s="3" t="s">
        <v>63</v>
      </c>
      <c r="E54" s="3" t="s">
        <v>63</v>
      </c>
      <c r="F54" s="3">
        <v>51.018940000000001</v>
      </c>
      <c r="G54" s="3" t="s">
        <v>63</v>
      </c>
      <c r="H54" s="3" t="s">
        <v>63</v>
      </c>
      <c r="I54" s="3" t="s">
        <v>63</v>
      </c>
      <c r="J54" s="3" t="s">
        <v>63</v>
      </c>
      <c r="K54" s="3" t="s">
        <v>63</v>
      </c>
      <c r="L54" s="3" t="s">
        <v>63</v>
      </c>
      <c r="M54" s="3" t="s">
        <v>63</v>
      </c>
      <c r="N54" s="3"/>
      <c r="O54" s="3"/>
    </row>
    <row r="55" spans="1:15" x14ac:dyDescent="0.25">
      <c r="A55" s="3" t="s">
        <v>134</v>
      </c>
      <c r="B55" s="3" t="s">
        <v>151</v>
      </c>
      <c r="C55" s="3" t="s">
        <v>63</v>
      </c>
      <c r="D55" s="3" t="s">
        <v>63</v>
      </c>
      <c r="E55" s="3" t="s">
        <v>63</v>
      </c>
      <c r="F55" s="3" t="s">
        <v>63</v>
      </c>
      <c r="G55" s="3" t="s">
        <v>63</v>
      </c>
      <c r="H55" s="3">
        <v>75.496089999999995</v>
      </c>
      <c r="I55" s="3" t="s">
        <v>63</v>
      </c>
      <c r="J55" s="3" t="s">
        <v>63</v>
      </c>
      <c r="K55" s="3">
        <v>69.611639999999994</v>
      </c>
      <c r="L55" s="3">
        <v>100</v>
      </c>
      <c r="M55" s="3" t="s">
        <v>63</v>
      </c>
      <c r="N55" s="3"/>
      <c r="O55" s="3"/>
    </row>
    <row r="56" spans="1:15" x14ac:dyDescent="0.25">
      <c r="A56" s="3" t="s">
        <v>134</v>
      </c>
      <c r="B56" s="3" t="s">
        <v>152</v>
      </c>
      <c r="C56" s="3">
        <v>82.223410000000001</v>
      </c>
      <c r="D56" s="3">
        <v>85.600110000000001</v>
      </c>
      <c r="E56" s="3">
        <v>85.600149999999999</v>
      </c>
      <c r="F56" s="3">
        <v>82.022270000000006</v>
      </c>
      <c r="G56" s="3">
        <v>82.398970000000006</v>
      </c>
      <c r="H56" s="3">
        <v>83.793940000000006</v>
      </c>
      <c r="I56" s="3">
        <v>85.179019999999994</v>
      </c>
      <c r="J56" s="3">
        <v>85.14331</v>
      </c>
      <c r="K56" s="3">
        <v>85.140219999999999</v>
      </c>
      <c r="L56" s="3" t="s">
        <v>63</v>
      </c>
      <c r="M56" s="3" t="s">
        <v>63</v>
      </c>
      <c r="N56" s="3"/>
      <c r="O56" s="3"/>
    </row>
    <row r="57" spans="1:15" x14ac:dyDescent="0.25">
      <c r="A57" s="3" t="s">
        <v>134</v>
      </c>
      <c r="B57" s="3" t="s">
        <v>291</v>
      </c>
      <c r="C57" s="3" t="s">
        <v>63</v>
      </c>
      <c r="D57" s="3" t="s">
        <v>63</v>
      </c>
      <c r="E57" s="3" t="s">
        <v>63</v>
      </c>
      <c r="F57" s="3" t="s">
        <v>63</v>
      </c>
      <c r="G57" s="3" t="s">
        <v>63</v>
      </c>
      <c r="H57" s="3" t="s">
        <v>63</v>
      </c>
      <c r="I57" s="3" t="s">
        <v>63</v>
      </c>
      <c r="J57" s="3">
        <v>81.818179999999998</v>
      </c>
      <c r="K57" s="3">
        <v>72.727270000000004</v>
      </c>
      <c r="L57" s="3">
        <v>68.75</v>
      </c>
      <c r="M57" s="3" t="s">
        <v>63</v>
      </c>
      <c r="N57" s="3"/>
      <c r="O57" s="3"/>
    </row>
    <row r="58" spans="1:15" x14ac:dyDescent="0.25">
      <c r="A58" s="3" t="s">
        <v>134</v>
      </c>
      <c r="B58" s="3" t="s">
        <v>153</v>
      </c>
      <c r="C58" s="3">
        <v>33.287979999999997</v>
      </c>
      <c r="D58" s="3" t="s">
        <v>63</v>
      </c>
      <c r="E58" s="3" t="s">
        <v>63</v>
      </c>
      <c r="F58" s="3" t="s">
        <v>63</v>
      </c>
      <c r="G58" s="3" t="s">
        <v>63</v>
      </c>
      <c r="H58" s="3" t="s">
        <v>63</v>
      </c>
      <c r="I58" s="3" t="s">
        <v>63</v>
      </c>
      <c r="J58" s="3" t="s">
        <v>63</v>
      </c>
      <c r="K58" s="3" t="s">
        <v>63</v>
      </c>
      <c r="L58" s="3" t="s">
        <v>63</v>
      </c>
      <c r="M58" s="3" t="s">
        <v>63</v>
      </c>
      <c r="N58" s="3"/>
      <c r="O58" s="3"/>
    </row>
    <row r="59" spans="1:15" x14ac:dyDescent="0.25">
      <c r="A59" s="3" t="s">
        <v>134</v>
      </c>
      <c r="B59" s="3" t="s">
        <v>154</v>
      </c>
      <c r="C59" s="3">
        <v>43.287210000000002</v>
      </c>
      <c r="D59" s="3">
        <v>47.787790000000001</v>
      </c>
      <c r="E59" s="3">
        <v>46.947670000000002</v>
      </c>
      <c r="F59" s="3" t="s">
        <v>63</v>
      </c>
      <c r="G59" s="3" t="s">
        <v>63</v>
      </c>
      <c r="H59" s="3" t="s">
        <v>63</v>
      </c>
      <c r="I59" s="3">
        <v>100</v>
      </c>
      <c r="J59" s="3">
        <v>100</v>
      </c>
      <c r="K59" s="3" t="s">
        <v>63</v>
      </c>
      <c r="L59" s="3" t="s">
        <v>63</v>
      </c>
      <c r="M59" s="3" t="s">
        <v>63</v>
      </c>
      <c r="N59" s="3"/>
      <c r="O59" s="3"/>
    </row>
    <row r="60" spans="1:15" x14ac:dyDescent="0.25">
      <c r="A60" s="3" t="s">
        <v>134</v>
      </c>
      <c r="B60" s="3" t="s">
        <v>155</v>
      </c>
      <c r="C60" s="3" t="s">
        <v>63</v>
      </c>
      <c r="D60" s="3" t="s">
        <v>63</v>
      </c>
      <c r="E60" s="3">
        <v>91.943430000000006</v>
      </c>
      <c r="F60" s="3" t="s">
        <v>63</v>
      </c>
      <c r="G60" s="3" t="s">
        <v>63</v>
      </c>
      <c r="H60" s="3" t="s">
        <v>63</v>
      </c>
      <c r="I60" s="3" t="s">
        <v>63</v>
      </c>
      <c r="J60" s="3" t="s">
        <v>63</v>
      </c>
      <c r="K60" s="3" t="s">
        <v>63</v>
      </c>
      <c r="L60" s="3" t="s">
        <v>63</v>
      </c>
      <c r="M60" s="3" t="s">
        <v>63</v>
      </c>
      <c r="N60" s="3"/>
      <c r="O60" s="3"/>
    </row>
    <row r="61" spans="1:15" x14ac:dyDescent="0.25">
      <c r="A61" s="3" t="s">
        <v>134</v>
      </c>
      <c r="B61" s="3" t="s">
        <v>263</v>
      </c>
      <c r="C61" s="3" t="s">
        <v>63</v>
      </c>
      <c r="D61" s="3" t="s">
        <v>63</v>
      </c>
      <c r="E61" s="3" t="s">
        <v>63</v>
      </c>
      <c r="F61" s="3" t="s">
        <v>63</v>
      </c>
      <c r="G61" s="3" t="s">
        <v>63</v>
      </c>
      <c r="H61" s="3">
        <v>94.415520000000001</v>
      </c>
      <c r="I61" s="3">
        <v>84.060910000000007</v>
      </c>
      <c r="J61" s="3" t="s">
        <v>63</v>
      </c>
      <c r="K61" s="3" t="s">
        <v>63</v>
      </c>
      <c r="L61" s="3" t="s">
        <v>63</v>
      </c>
      <c r="M61" s="3" t="s">
        <v>63</v>
      </c>
      <c r="N61" s="3"/>
      <c r="O61" s="3"/>
    </row>
    <row r="62" spans="1:15" x14ac:dyDescent="0.25">
      <c r="A62" s="3" t="s">
        <v>134</v>
      </c>
      <c r="B62" s="3" t="s">
        <v>158</v>
      </c>
      <c r="C62" s="3" t="s">
        <v>63</v>
      </c>
      <c r="D62" s="3" t="s">
        <v>63</v>
      </c>
      <c r="E62" s="3">
        <v>60</v>
      </c>
      <c r="F62" s="3" t="s">
        <v>63</v>
      </c>
      <c r="G62" s="3">
        <v>70.0565</v>
      </c>
      <c r="H62" s="3" t="s">
        <v>63</v>
      </c>
      <c r="I62" s="3" t="s">
        <v>63</v>
      </c>
      <c r="J62" s="3" t="s">
        <v>63</v>
      </c>
      <c r="K62" s="3" t="s">
        <v>63</v>
      </c>
      <c r="L62" s="3" t="s">
        <v>63</v>
      </c>
      <c r="M62" s="3" t="s">
        <v>63</v>
      </c>
      <c r="N62" s="3"/>
      <c r="O62" s="3"/>
    </row>
    <row r="63" spans="1:15" x14ac:dyDescent="0.25">
      <c r="A63" s="3" t="s">
        <v>134</v>
      </c>
      <c r="B63" s="3" t="s">
        <v>159</v>
      </c>
      <c r="C63" s="3" t="s">
        <v>63</v>
      </c>
      <c r="D63" s="3" t="s">
        <v>63</v>
      </c>
      <c r="E63" s="3" t="s">
        <v>63</v>
      </c>
      <c r="F63" s="3">
        <v>14.074070000000001</v>
      </c>
      <c r="G63" s="3" t="s">
        <v>63</v>
      </c>
      <c r="H63" s="3" t="s">
        <v>63</v>
      </c>
      <c r="I63" s="3" t="s">
        <v>63</v>
      </c>
      <c r="J63" s="3" t="s">
        <v>63</v>
      </c>
      <c r="K63" s="3" t="s">
        <v>63</v>
      </c>
      <c r="L63" s="3" t="s">
        <v>63</v>
      </c>
      <c r="M63" s="3" t="s">
        <v>63</v>
      </c>
      <c r="N63" s="3"/>
      <c r="O63" s="3"/>
    </row>
    <row r="64" spans="1:15" x14ac:dyDescent="0.25">
      <c r="A64" s="3" t="s">
        <v>134</v>
      </c>
      <c r="B64" s="3" t="s">
        <v>238</v>
      </c>
      <c r="C64" s="3">
        <v>95.153469999999999</v>
      </c>
      <c r="D64" s="3">
        <v>97.264439999999993</v>
      </c>
      <c r="E64" s="3">
        <v>98.39228</v>
      </c>
      <c r="F64" s="3">
        <v>96.107780000000005</v>
      </c>
      <c r="G64" s="3">
        <v>97.826089999999994</v>
      </c>
      <c r="H64" s="3">
        <v>98.565280000000001</v>
      </c>
      <c r="I64" s="3">
        <v>98.690479999999994</v>
      </c>
      <c r="J64" s="3">
        <v>99.267939999999996</v>
      </c>
      <c r="K64" s="3">
        <v>100</v>
      </c>
      <c r="L64" s="3" t="s">
        <v>63</v>
      </c>
      <c r="M64" s="3" t="s">
        <v>63</v>
      </c>
      <c r="N64" s="3"/>
      <c r="O64" s="3"/>
    </row>
    <row r="65" spans="1:15" x14ac:dyDescent="0.25">
      <c r="A65" s="3" t="s">
        <v>134</v>
      </c>
      <c r="B65" s="3" t="s">
        <v>239</v>
      </c>
      <c r="C65" s="3" t="s">
        <v>63</v>
      </c>
      <c r="D65" s="3" t="s">
        <v>63</v>
      </c>
      <c r="E65" s="3" t="s">
        <v>63</v>
      </c>
      <c r="F65" s="3" t="s">
        <v>63</v>
      </c>
      <c r="G65" s="3" t="s">
        <v>63</v>
      </c>
      <c r="H65" s="3" t="s">
        <v>63</v>
      </c>
      <c r="I65" s="3" t="s">
        <v>63</v>
      </c>
      <c r="J65" s="3" t="s">
        <v>63</v>
      </c>
      <c r="K65" s="3" t="s">
        <v>63</v>
      </c>
      <c r="L65" s="3">
        <v>75.522139999999993</v>
      </c>
      <c r="M65" s="3" t="s">
        <v>63</v>
      </c>
      <c r="N65" s="3"/>
      <c r="O65" s="3"/>
    </row>
    <row r="66" spans="1:15" x14ac:dyDescent="0.25">
      <c r="A66" s="3" t="s">
        <v>162</v>
      </c>
      <c r="B66" s="3" t="s">
        <v>163</v>
      </c>
      <c r="C66" s="3">
        <v>87.83784</v>
      </c>
      <c r="D66" s="3">
        <v>78.819900000000004</v>
      </c>
      <c r="E66" s="3">
        <v>79.67756</v>
      </c>
      <c r="F66" s="3">
        <v>79.65343</v>
      </c>
      <c r="G66" s="3">
        <v>78.931880000000007</v>
      </c>
      <c r="H66" s="3">
        <v>80.005369999999999</v>
      </c>
      <c r="I66" s="3">
        <v>80.491979999999998</v>
      </c>
      <c r="J66" s="3">
        <v>81.971000000000004</v>
      </c>
      <c r="K66" s="3" t="s">
        <v>63</v>
      </c>
      <c r="L66" s="3" t="s">
        <v>63</v>
      </c>
      <c r="M66" s="3" t="s">
        <v>63</v>
      </c>
      <c r="N66" s="3"/>
      <c r="O66" s="3"/>
    </row>
    <row r="67" spans="1:15" x14ac:dyDescent="0.25">
      <c r="A67" s="3" t="s">
        <v>162</v>
      </c>
      <c r="B67" s="3" t="s">
        <v>164</v>
      </c>
      <c r="C67" s="3">
        <v>90.900040000000004</v>
      </c>
      <c r="D67" s="3">
        <v>91.677760000000006</v>
      </c>
      <c r="E67" s="3">
        <v>91.721609999999998</v>
      </c>
      <c r="F67" s="3" t="s">
        <v>63</v>
      </c>
      <c r="G67" s="3">
        <v>86.262110000000007</v>
      </c>
      <c r="H67" s="3">
        <v>91.161090000000002</v>
      </c>
      <c r="I67" s="3">
        <v>87.989220000000003</v>
      </c>
      <c r="J67" s="3" t="s">
        <v>63</v>
      </c>
      <c r="K67" s="3">
        <v>91.282560000000004</v>
      </c>
      <c r="L67" s="3">
        <v>93.829580000000007</v>
      </c>
      <c r="M67" s="3" t="s">
        <v>63</v>
      </c>
      <c r="N67" s="3"/>
      <c r="O67" s="3"/>
    </row>
    <row r="68" spans="1:15" x14ac:dyDescent="0.25">
      <c r="A68" s="3" t="s">
        <v>162</v>
      </c>
      <c r="B68" s="3" t="s">
        <v>165</v>
      </c>
      <c r="C68" s="3">
        <v>49.316699999999997</v>
      </c>
      <c r="D68" s="3">
        <v>45.549129999999998</v>
      </c>
      <c r="E68" s="3">
        <v>47.144399999999997</v>
      </c>
      <c r="F68" s="3">
        <v>46.669879999999999</v>
      </c>
      <c r="G68" s="3">
        <v>49.72222</v>
      </c>
      <c r="H68" s="3">
        <v>51.761519999999997</v>
      </c>
      <c r="I68" s="3">
        <v>52.780119999999997</v>
      </c>
      <c r="J68" s="3">
        <v>100</v>
      </c>
      <c r="K68" s="3">
        <v>100</v>
      </c>
      <c r="L68" s="3">
        <v>100</v>
      </c>
      <c r="M68" s="3" t="s">
        <v>63</v>
      </c>
      <c r="N68" s="3"/>
      <c r="O68" s="3"/>
    </row>
    <row r="69" spans="1:15" x14ac:dyDescent="0.25">
      <c r="A69" s="3" t="s">
        <v>162</v>
      </c>
      <c r="B69" s="3" t="s">
        <v>240</v>
      </c>
      <c r="C69" s="3" t="s">
        <v>63</v>
      </c>
      <c r="D69" s="3" t="s">
        <v>63</v>
      </c>
      <c r="E69" s="3" t="s">
        <v>63</v>
      </c>
      <c r="F69" s="3" t="s">
        <v>63</v>
      </c>
      <c r="G69" s="3" t="s">
        <v>63</v>
      </c>
      <c r="H69" s="3" t="s">
        <v>63</v>
      </c>
      <c r="I69" s="3">
        <v>76.528959999999998</v>
      </c>
      <c r="J69" s="3" t="s">
        <v>63</v>
      </c>
      <c r="K69" s="3" t="s">
        <v>63</v>
      </c>
      <c r="L69" s="3">
        <v>82.839169999999996</v>
      </c>
      <c r="M69" s="3" t="s">
        <v>63</v>
      </c>
      <c r="N69" s="3"/>
      <c r="O69" s="3"/>
    </row>
    <row r="70" spans="1:15" x14ac:dyDescent="0.25">
      <c r="A70" s="3" t="s">
        <v>162</v>
      </c>
      <c r="B70" s="3" t="s">
        <v>169</v>
      </c>
      <c r="C70" s="3" t="s">
        <v>63</v>
      </c>
      <c r="D70" s="3" t="s">
        <v>63</v>
      </c>
      <c r="E70" s="3" t="s">
        <v>63</v>
      </c>
      <c r="F70" s="3">
        <v>100</v>
      </c>
      <c r="G70" s="3">
        <v>100</v>
      </c>
      <c r="H70" s="3">
        <v>100</v>
      </c>
      <c r="I70" s="3">
        <v>100</v>
      </c>
      <c r="J70" s="3">
        <v>100</v>
      </c>
      <c r="K70" s="3">
        <v>100</v>
      </c>
      <c r="L70" s="3">
        <v>100</v>
      </c>
      <c r="M70" s="3" t="s">
        <v>63</v>
      </c>
      <c r="N70" s="3"/>
      <c r="O70" s="3"/>
    </row>
    <row r="71" spans="1:15" x14ac:dyDescent="0.25">
      <c r="A71" s="3" t="s">
        <v>162</v>
      </c>
      <c r="B71" s="3" t="s">
        <v>241</v>
      </c>
      <c r="C71" s="3" t="s">
        <v>63</v>
      </c>
      <c r="D71" s="3">
        <v>72.457210000000003</v>
      </c>
      <c r="E71" s="3">
        <v>73.362960000000001</v>
      </c>
      <c r="F71" s="3">
        <v>73.202290000000005</v>
      </c>
      <c r="G71" s="3">
        <v>75.139430000000004</v>
      </c>
      <c r="H71" s="3">
        <v>75.433989999999994</v>
      </c>
      <c r="I71" s="3" t="s">
        <v>63</v>
      </c>
      <c r="J71" s="3" t="s">
        <v>63</v>
      </c>
      <c r="K71" s="3" t="s">
        <v>63</v>
      </c>
      <c r="L71" s="3" t="s">
        <v>63</v>
      </c>
      <c r="M71" s="3" t="s">
        <v>63</v>
      </c>
      <c r="N71" s="3"/>
      <c r="O71" s="3"/>
    </row>
    <row r="72" spans="1:15" x14ac:dyDescent="0.25">
      <c r="A72" s="3" t="s">
        <v>162</v>
      </c>
      <c r="B72" s="3" t="s">
        <v>242</v>
      </c>
      <c r="C72" s="3">
        <v>100</v>
      </c>
      <c r="D72" s="3" t="s">
        <v>63</v>
      </c>
      <c r="E72" s="3">
        <v>100</v>
      </c>
      <c r="F72" s="3" t="s">
        <v>63</v>
      </c>
      <c r="G72" s="3" t="s">
        <v>63</v>
      </c>
      <c r="H72" s="3" t="s">
        <v>63</v>
      </c>
      <c r="I72" s="3" t="s">
        <v>63</v>
      </c>
      <c r="J72" s="3" t="s">
        <v>63</v>
      </c>
      <c r="K72" s="3" t="s">
        <v>63</v>
      </c>
      <c r="L72" s="3" t="s">
        <v>63</v>
      </c>
      <c r="M72" s="3" t="s">
        <v>63</v>
      </c>
      <c r="N72" s="3"/>
      <c r="O72" s="3"/>
    </row>
    <row r="73" spans="1:15" x14ac:dyDescent="0.25">
      <c r="A73" s="3" t="s">
        <v>162</v>
      </c>
      <c r="B73" s="3" t="s">
        <v>171</v>
      </c>
      <c r="C73" s="3" t="s">
        <v>63</v>
      </c>
      <c r="D73" s="3" t="s">
        <v>63</v>
      </c>
      <c r="E73" s="3" t="s">
        <v>63</v>
      </c>
      <c r="F73" s="3">
        <v>100</v>
      </c>
      <c r="G73" s="3">
        <v>100</v>
      </c>
      <c r="H73" s="3">
        <v>100</v>
      </c>
      <c r="I73" s="3">
        <v>100</v>
      </c>
      <c r="J73" s="3">
        <v>100</v>
      </c>
      <c r="K73" s="3">
        <v>100</v>
      </c>
      <c r="L73" s="3">
        <v>100</v>
      </c>
      <c r="M73" s="3" t="s">
        <v>63</v>
      </c>
      <c r="N73" s="3"/>
      <c r="O73" s="3"/>
    </row>
    <row r="74" spans="1:15" x14ac:dyDescent="0.25">
      <c r="A74" s="3" t="s">
        <v>162</v>
      </c>
      <c r="B74" s="3" t="s">
        <v>269</v>
      </c>
      <c r="C74" s="3">
        <v>100</v>
      </c>
      <c r="D74" s="3">
        <v>100</v>
      </c>
      <c r="E74" s="3">
        <v>100</v>
      </c>
      <c r="F74" s="3">
        <v>99.951949999999997</v>
      </c>
      <c r="G74" s="3">
        <v>100</v>
      </c>
      <c r="H74" s="3">
        <v>100</v>
      </c>
      <c r="I74" s="3">
        <v>100</v>
      </c>
      <c r="J74" s="3">
        <v>100</v>
      </c>
      <c r="K74" s="3">
        <v>100</v>
      </c>
      <c r="L74" s="3">
        <v>100</v>
      </c>
      <c r="M74" s="3" t="s">
        <v>63</v>
      </c>
      <c r="N74" s="3"/>
      <c r="O74" s="3"/>
    </row>
    <row r="75" spans="1:15" x14ac:dyDescent="0.25">
      <c r="A75" s="3" t="s">
        <v>162</v>
      </c>
      <c r="B75" s="3" t="s">
        <v>172</v>
      </c>
      <c r="C75" s="3" t="s">
        <v>63</v>
      </c>
      <c r="D75" s="3" t="s">
        <v>63</v>
      </c>
      <c r="E75" s="3" t="s">
        <v>63</v>
      </c>
      <c r="F75" s="3" t="s">
        <v>63</v>
      </c>
      <c r="G75" s="3" t="s">
        <v>63</v>
      </c>
      <c r="H75" s="3">
        <v>100</v>
      </c>
      <c r="I75" s="3">
        <v>100</v>
      </c>
      <c r="J75" s="3">
        <v>100</v>
      </c>
      <c r="K75" s="3">
        <v>100</v>
      </c>
      <c r="L75" s="3">
        <v>100</v>
      </c>
      <c r="M75" s="3" t="s">
        <v>63</v>
      </c>
      <c r="N75" s="3"/>
      <c r="O75" s="3"/>
    </row>
    <row r="76" spans="1:15" x14ac:dyDescent="0.25">
      <c r="A76" s="3" t="s">
        <v>162</v>
      </c>
      <c r="B76" s="3" t="s">
        <v>243</v>
      </c>
      <c r="C76" s="3" t="s">
        <v>63</v>
      </c>
      <c r="D76" s="3" t="s">
        <v>63</v>
      </c>
      <c r="E76" s="3" t="s">
        <v>63</v>
      </c>
      <c r="F76" s="3">
        <v>100</v>
      </c>
      <c r="G76" s="3">
        <v>100</v>
      </c>
      <c r="H76" s="3">
        <v>100</v>
      </c>
      <c r="I76" s="3">
        <v>100</v>
      </c>
      <c r="J76" s="3">
        <v>100</v>
      </c>
      <c r="K76" s="3">
        <v>100</v>
      </c>
      <c r="L76" s="3">
        <v>100</v>
      </c>
      <c r="M76" s="3" t="s">
        <v>63</v>
      </c>
      <c r="N76" s="3"/>
      <c r="O76" s="3"/>
    </row>
    <row r="77" spans="1:15" x14ac:dyDescent="0.25">
      <c r="A77" s="3" t="s">
        <v>162</v>
      </c>
      <c r="B77" s="3" t="s">
        <v>270</v>
      </c>
      <c r="C77" s="3" t="s">
        <v>63</v>
      </c>
      <c r="D77" s="3" t="s">
        <v>63</v>
      </c>
      <c r="E77" s="3" t="s">
        <v>63</v>
      </c>
      <c r="F77" s="3">
        <v>34.545450000000002</v>
      </c>
      <c r="G77" s="3" t="s">
        <v>63</v>
      </c>
      <c r="H77" s="3" t="s">
        <v>63</v>
      </c>
      <c r="I77" s="3" t="s">
        <v>63</v>
      </c>
      <c r="J77" s="3" t="s">
        <v>63</v>
      </c>
      <c r="K77" s="3" t="s">
        <v>63</v>
      </c>
      <c r="L77" s="3" t="s">
        <v>63</v>
      </c>
      <c r="M77" s="3" t="s">
        <v>63</v>
      </c>
      <c r="N77" s="3"/>
      <c r="O77" s="3"/>
    </row>
    <row r="78" spans="1:15" x14ac:dyDescent="0.25">
      <c r="A78" s="3" t="s">
        <v>162</v>
      </c>
      <c r="B78" s="3" t="s">
        <v>173</v>
      </c>
      <c r="C78" s="3" t="s">
        <v>63</v>
      </c>
      <c r="D78" s="3" t="s">
        <v>63</v>
      </c>
      <c r="E78" s="3" t="s">
        <v>63</v>
      </c>
      <c r="F78" s="3" t="s">
        <v>63</v>
      </c>
      <c r="G78" s="3" t="s">
        <v>63</v>
      </c>
      <c r="H78" s="3">
        <v>100</v>
      </c>
      <c r="I78" s="3">
        <v>100</v>
      </c>
      <c r="J78" s="3" t="s">
        <v>63</v>
      </c>
      <c r="K78" s="3" t="s">
        <v>63</v>
      </c>
      <c r="L78" s="3" t="s">
        <v>63</v>
      </c>
      <c r="M78" s="3" t="s">
        <v>63</v>
      </c>
      <c r="N78" s="3"/>
      <c r="O78" s="3"/>
    </row>
    <row r="79" spans="1:15" x14ac:dyDescent="0.25">
      <c r="A79" s="3" t="s">
        <v>162</v>
      </c>
      <c r="B79" s="3" t="s">
        <v>244</v>
      </c>
      <c r="C79" s="3">
        <v>100</v>
      </c>
      <c r="D79" s="3">
        <v>100</v>
      </c>
      <c r="E79" s="3">
        <v>100</v>
      </c>
      <c r="F79" s="3">
        <v>100</v>
      </c>
      <c r="G79" s="3">
        <v>100</v>
      </c>
      <c r="H79" s="3">
        <v>100</v>
      </c>
      <c r="I79" s="3">
        <v>100</v>
      </c>
      <c r="J79" s="3" t="s">
        <v>63</v>
      </c>
      <c r="K79" s="3" t="s">
        <v>63</v>
      </c>
      <c r="L79" s="3" t="s">
        <v>63</v>
      </c>
      <c r="M79" s="3" t="s">
        <v>63</v>
      </c>
      <c r="N79" s="3"/>
      <c r="O79" s="3"/>
    </row>
    <row r="80" spans="1:15" x14ac:dyDescent="0.25">
      <c r="A80" s="3" t="s">
        <v>174</v>
      </c>
      <c r="B80" s="3" t="s">
        <v>176</v>
      </c>
      <c r="C80" s="3" t="s">
        <v>63</v>
      </c>
      <c r="D80" s="3">
        <v>69.696969999999993</v>
      </c>
      <c r="E80" s="3">
        <v>82.142859999999999</v>
      </c>
      <c r="F80" s="3">
        <v>75.757580000000004</v>
      </c>
      <c r="G80" s="3">
        <v>69.696969999999993</v>
      </c>
      <c r="H80" s="3">
        <v>83.87097</v>
      </c>
      <c r="I80" s="3">
        <v>78.125</v>
      </c>
      <c r="J80" s="3" t="s">
        <v>63</v>
      </c>
      <c r="K80" s="3" t="s">
        <v>63</v>
      </c>
      <c r="L80" s="3">
        <v>100</v>
      </c>
      <c r="M80" s="3" t="s">
        <v>63</v>
      </c>
      <c r="N80" s="3"/>
      <c r="O80" s="3"/>
    </row>
    <row r="81" spans="1:15" x14ac:dyDescent="0.25">
      <c r="A81" s="3" t="s">
        <v>174</v>
      </c>
      <c r="B81" s="3" t="s">
        <v>179</v>
      </c>
      <c r="C81" s="3" t="s">
        <v>63</v>
      </c>
      <c r="D81" s="3" t="s">
        <v>63</v>
      </c>
      <c r="E81" s="3" t="s">
        <v>63</v>
      </c>
      <c r="F81" s="3" t="s">
        <v>63</v>
      </c>
      <c r="G81" s="3" t="s">
        <v>63</v>
      </c>
      <c r="H81" s="3" t="s">
        <v>63</v>
      </c>
      <c r="I81" s="3">
        <v>99.30556</v>
      </c>
      <c r="J81" s="3" t="s">
        <v>63</v>
      </c>
      <c r="K81" s="3" t="s">
        <v>63</v>
      </c>
      <c r="L81" s="3" t="s">
        <v>63</v>
      </c>
      <c r="M81" s="3" t="s">
        <v>63</v>
      </c>
      <c r="N81" s="3"/>
      <c r="O81" s="3"/>
    </row>
    <row r="82" spans="1:15" x14ac:dyDescent="0.25">
      <c r="A82" s="3" t="s">
        <v>174</v>
      </c>
      <c r="B82" s="3" t="s">
        <v>292</v>
      </c>
      <c r="C82" s="3" t="s">
        <v>63</v>
      </c>
      <c r="D82" s="3" t="s">
        <v>63</v>
      </c>
      <c r="E82" s="3" t="s">
        <v>63</v>
      </c>
      <c r="F82" s="3" t="s">
        <v>63</v>
      </c>
      <c r="G82" s="3" t="s">
        <v>63</v>
      </c>
      <c r="H82" s="3" t="s">
        <v>63</v>
      </c>
      <c r="I82" s="3">
        <v>100</v>
      </c>
      <c r="J82" s="3" t="s">
        <v>63</v>
      </c>
      <c r="K82" s="3" t="s">
        <v>63</v>
      </c>
      <c r="L82" s="3" t="s">
        <v>63</v>
      </c>
      <c r="M82" s="3" t="s">
        <v>63</v>
      </c>
      <c r="N82" s="3"/>
      <c r="O82" s="3"/>
    </row>
    <row r="83" spans="1:15" x14ac:dyDescent="0.25">
      <c r="A83" s="3" t="s">
        <v>174</v>
      </c>
      <c r="B83" s="3" t="s">
        <v>301</v>
      </c>
      <c r="C83" s="3" t="s">
        <v>63</v>
      </c>
      <c r="D83" s="3" t="s">
        <v>63</v>
      </c>
      <c r="E83" s="3" t="s">
        <v>63</v>
      </c>
      <c r="F83" s="3" t="s">
        <v>63</v>
      </c>
      <c r="G83" s="3" t="s">
        <v>63</v>
      </c>
      <c r="H83" s="3">
        <v>100</v>
      </c>
      <c r="I83" s="3">
        <v>100</v>
      </c>
      <c r="J83" s="3" t="s">
        <v>63</v>
      </c>
      <c r="K83" s="3" t="s">
        <v>63</v>
      </c>
      <c r="L83" s="3" t="s">
        <v>63</v>
      </c>
      <c r="M83" s="3" t="s">
        <v>63</v>
      </c>
      <c r="N83" s="3"/>
      <c r="O83" s="3"/>
    </row>
    <row r="84" spans="1:15" x14ac:dyDescent="0.25">
      <c r="A84" s="3" t="s">
        <v>174</v>
      </c>
      <c r="B84" s="3" t="s">
        <v>182</v>
      </c>
      <c r="C84" s="3" t="s">
        <v>63</v>
      </c>
      <c r="D84" s="3" t="s">
        <v>63</v>
      </c>
      <c r="E84" s="3" t="s">
        <v>63</v>
      </c>
      <c r="F84" s="3" t="s">
        <v>63</v>
      </c>
      <c r="G84" s="3">
        <v>100</v>
      </c>
      <c r="H84" s="3">
        <v>100</v>
      </c>
      <c r="I84" s="3">
        <v>100</v>
      </c>
      <c r="J84" s="3">
        <v>100</v>
      </c>
      <c r="K84" s="3">
        <v>100</v>
      </c>
      <c r="L84" s="3" t="s">
        <v>63</v>
      </c>
      <c r="M84" s="3" t="s">
        <v>63</v>
      </c>
      <c r="N84" s="3"/>
      <c r="O84" s="3"/>
    </row>
    <row r="85" spans="1:15" x14ac:dyDescent="0.25">
      <c r="A85" s="3" t="s">
        <v>174</v>
      </c>
      <c r="B85" s="3" t="s">
        <v>183</v>
      </c>
      <c r="C85" s="3" t="s">
        <v>63</v>
      </c>
      <c r="D85" s="3">
        <v>61.296129999999998</v>
      </c>
      <c r="E85" s="3">
        <v>39.967109999999998</v>
      </c>
      <c r="F85" s="3">
        <v>51.203009999999999</v>
      </c>
      <c r="G85" s="3" t="s">
        <v>63</v>
      </c>
      <c r="H85" s="3" t="s">
        <v>63</v>
      </c>
      <c r="I85" s="3" t="s">
        <v>63</v>
      </c>
      <c r="J85" s="3" t="s">
        <v>63</v>
      </c>
      <c r="K85" s="3">
        <v>24.904029999999999</v>
      </c>
      <c r="L85" s="3" t="s">
        <v>63</v>
      </c>
      <c r="M85" s="3" t="s">
        <v>63</v>
      </c>
      <c r="N85" s="3"/>
      <c r="O85" s="3"/>
    </row>
    <row r="86" spans="1:15" x14ac:dyDescent="0.25">
      <c r="A86" s="3" t="s">
        <v>174</v>
      </c>
      <c r="B86" s="3" t="s">
        <v>302</v>
      </c>
      <c r="C86" s="3" t="s">
        <v>63</v>
      </c>
      <c r="D86" s="3" t="s">
        <v>63</v>
      </c>
      <c r="E86" s="3" t="s">
        <v>63</v>
      </c>
      <c r="F86" s="3" t="s">
        <v>63</v>
      </c>
      <c r="G86" s="3" t="s">
        <v>63</v>
      </c>
      <c r="H86" s="3" t="s">
        <v>63</v>
      </c>
      <c r="I86" s="3">
        <v>41.666670000000003</v>
      </c>
      <c r="J86" s="3" t="s">
        <v>63</v>
      </c>
      <c r="K86" s="3" t="s">
        <v>63</v>
      </c>
      <c r="L86" s="3">
        <v>83.333330000000004</v>
      </c>
      <c r="M86" s="3" t="s">
        <v>63</v>
      </c>
      <c r="N86" s="3"/>
      <c r="O86" s="3"/>
    </row>
    <row r="87" spans="1:15" x14ac:dyDescent="0.25">
      <c r="A87" s="3" t="s">
        <v>174</v>
      </c>
      <c r="B87" s="3" t="s">
        <v>294</v>
      </c>
      <c r="C87" s="3" t="s">
        <v>63</v>
      </c>
      <c r="D87" s="3" t="s">
        <v>63</v>
      </c>
      <c r="E87" s="3">
        <v>100</v>
      </c>
      <c r="F87" s="3" t="s">
        <v>63</v>
      </c>
      <c r="G87" s="3" t="s">
        <v>63</v>
      </c>
      <c r="H87" s="3" t="s">
        <v>63</v>
      </c>
      <c r="I87" s="3" t="s">
        <v>63</v>
      </c>
      <c r="J87" s="3" t="s">
        <v>63</v>
      </c>
      <c r="K87" s="3" t="s">
        <v>63</v>
      </c>
      <c r="L87" s="3" t="s">
        <v>63</v>
      </c>
      <c r="M87" s="3" t="s">
        <v>63</v>
      </c>
      <c r="N87" s="3"/>
      <c r="O87" s="3"/>
    </row>
    <row r="88" spans="1:15" x14ac:dyDescent="0.25">
      <c r="A88" s="3" t="s">
        <v>174</v>
      </c>
      <c r="B88" s="3" t="s">
        <v>295</v>
      </c>
      <c r="C88" s="3" t="s">
        <v>63</v>
      </c>
      <c r="D88" s="3" t="s">
        <v>63</v>
      </c>
      <c r="E88" s="3" t="s">
        <v>63</v>
      </c>
      <c r="F88" s="3" t="s">
        <v>63</v>
      </c>
      <c r="G88" s="3">
        <v>74.576269999999994</v>
      </c>
      <c r="H88" s="3" t="s">
        <v>63</v>
      </c>
      <c r="I88" s="3">
        <v>87.878789999999995</v>
      </c>
      <c r="J88" s="3" t="s">
        <v>63</v>
      </c>
      <c r="K88" s="3">
        <v>91.25</v>
      </c>
      <c r="L88" s="3">
        <v>100</v>
      </c>
      <c r="M88" s="3" t="s">
        <v>63</v>
      </c>
      <c r="N88" s="3"/>
      <c r="O88" s="3"/>
    </row>
    <row r="89" spans="1:15" x14ac:dyDescent="0.25">
      <c r="A89" s="3" t="s">
        <v>174</v>
      </c>
      <c r="B89" s="3" t="s">
        <v>184</v>
      </c>
      <c r="C89" s="3" t="s">
        <v>63</v>
      </c>
      <c r="D89" s="3" t="s">
        <v>63</v>
      </c>
      <c r="E89" s="3" t="s">
        <v>63</v>
      </c>
      <c r="F89" s="3" t="s">
        <v>63</v>
      </c>
      <c r="G89" s="3" t="s">
        <v>63</v>
      </c>
      <c r="H89" s="3">
        <v>45.986980000000003</v>
      </c>
      <c r="I89" s="3" t="s">
        <v>63</v>
      </c>
      <c r="J89" s="3" t="s">
        <v>63</v>
      </c>
      <c r="K89" s="3" t="s">
        <v>63</v>
      </c>
      <c r="L89" s="3" t="s">
        <v>63</v>
      </c>
      <c r="M89" s="3" t="s">
        <v>63</v>
      </c>
      <c r="N89" s="3"/>
      <c r="O89" s="3"/>
    </row>
    <row r="90" spans="1:15" x14ac:dyDescent="0.25">
      <c r="A90" s="3" t="s">
        <v>185</v>
      </c>
      <c r="B90" s="3" t="s">
        <v>186</v>
      </c>
      <c r="C90" s="3">
        <v>45.14752</v>
      </c>
      <c r="D90" s="3">
        <v>44.01397</v>
      </c>
      <c r="E90" s="3" t="s">
        <v>63</v>
      </c>
      <c r="F90" s="3" t="s">
        <v>63</v>
      </c>
      <c r="G90" s="3" t="s">
        <v>63</v>
      </c>
      <c r="H90" s="3" t="s">
        <v>63</v>
      </c>
      <c r="I90" s="3" t="s">
        <v>63</v>
      </c>
      <c r="J90" s="3" t="s">
        <v>63</v>
      </c>
      <c r="K90" s="3" t="s">
        <v>63</v>
      </c>
      <c r="L90" s="3" t="s">
        <v>63</v>
      </c>
      <c r="M90" s="3" t="s">
        <v>63</v>
      </c>
      <c r="N90" s="3"/>
      <c r="O90" s="3"/>
    </row>
    <row r="91" spans="1:15" x14ac:dyDescent="0.25">
      <c r="A91" s="3" t="s">
        <v>185</v>
      </c>
      <c r="B91" s="3" t="s">
        <v>187</v>
      </c>
      <c r="C91" s="3" t="s">
        <v>63</v>
      </c>
      <c r="D91" s="3" t="s">
        <v>63</v>
      </c>
      <c r="E91" s="3">
        <v>27.907499999999999</v>
      </c>
      <c r="F91" s="3" t="s">
        <v>63</v>
      </c>
      <c r="G91" s="3" t="s">
        <v>63</v>
      </c>
      <c r="H91" s="3" t="s">
        <v>63</v>
      </c>
      <c r="I91" s="3">
        <v>34.827979999999997</v>
      </c>
      <c r="J91" s="3">
        <v>25.91865</v>
      </c>
      <c r="K91" s="3">
        <v>25.010429999999999</v>
      </c>
      <c r="L91" s="3">
        <v>49.575490000000002</v>
      </c>
      <c r="M91" s="3" t="s">
        <v>63</v>
      </c>
      <c r="N91" s="3"/>
      <c r="O91" s="3"/>
    </row>
    <row r="92" spans="1:15" x14ac:dyDescent="0.25">
      <c r="A92" s="3" t="s">
        <v>185</v>
      </c>
      <c r="B92" s="3" t="s">
        <v>246</v>
      </c>
      <c r="C92" s="3" t="s">
        <v>63</v>
      </c>
      <c r="D92" s="3" t="s">
        <v>63</v>
      </c>
      <c r="E92" s="3">
        <v>54.633899999999997</v>
      </c>
      <c r="F92" s="3">
        <v>55.03707</v>
      </c>
      <c r="G92" s="3" t="s">
        <v>63</v>
      </c>
      <c r="H92" s="3" t="s">
        <v>63</v>
      </c>
      <c r="I92" s="3" t="s">
        <v>63</v>
      </c>
      <c r="J92" s="3" t="s">
        <v>63</v>
      </c>
      <c r="K92" s="3" t="s">
        <v>63</v>
      </c>
      <c r="L92" s="3" t="s">
        <v>63</v>
      </c>
      <c r="M92" s="3" t="s">
        <v>63</v>
      </c>
      <c r="N92" s="3"/>
      <c r="O92" s="3"/>
    </row>
    <row r="93" spans="1:15" x14ac:dyDescent="0.25">
      <c r="A93" s="3" t="s">
        <v>185</v>
      </c>
      <c r="B93" s="3" t="s">
        <v>188</v>
      </c>
      <c r="C93" s="3" t="s">
        <v>63</v>
      </c>
      <c r="D93" s="3">
        <v>21.60229</v>
      </c>
      <c r="E93" s="3" t="s">
        <v>63</v>
      </c>
      <c r="F93" s="3" t="s">
        <v>63</v>
      </c>
      <c r="G93" s="3" t="s">
        <v>63</v>
      </c>
      <c r="H93" s="3" t="s">
        <v>63</v>
      </c>
      <c r="I93" s="3" t="s">
        <v>63</v>
      </c>
      <c r="J93" s="3">
        <v>34.4756</v>
      </c>
      <c r="K93" s="3">
        <v>41.89076</v>
      </c>
      <c r="L93" s="3">
        <v>42.624250000000004</v>
      </c>
      <c r="M93" s="3" t="s">
        <v>63</v>
      </c>
      <c r="N93" s="3"/>
      <c r="O93" s="3"/>
    </row>
    <row r="94" spans="1:15" x14ac:dyDescent="0.25">
      <c r="A94" s="3" t="s">
        <v>185</v>
      </c>
      <c r="B94" s="3" t="s">
        <v>189</v>
      </c>
      <c r="C94" s="3" t="s">
        <v>63</v>
      </c>
      <c r="D94" s="3">
        <v>55.482819999999997</v>
      </c>
      <c r="E94" s="3">
        <v>62.341329999999999</v>
      </c>
      <c r="F94" s="3" t="s">
        <v>63</v>
      </c>
      <c r="G94" s="3">
        <v>72.195890000000006</v>
      </c>
      <c r="H94" s="3">
        <v>100</v>
      </c>
      <c r="I94" s="3">
        <v>100</v>
      </c>
      <c r="J94" s="3">
        <v>100</v>
      </c>
      <c r="K94" s="3">
        <v>100</v>
      </c>
      <c r="L94" s="3">
        <v>83.714179999999999</v>
      </c>
      <c r="M94" s="3" t="s">
        <v>63</v>
      </c>
      <c r="N94" s="3"/>
      <c r="O94" s="3"/>
    </row>
    <row r="95" spans="1:15" x14ac:dyDescent="0.25">
      <c r="A95" s="3" t="s">
        <v>185</v>
      </c>
      <c r="B95" s="3" t="s">
        <v>190</v>
      </c>
      <c r="C95" s="3">
        <v>26.53248</v>
      </c>
      <c r="D95" s="3">
        <v>32.168460000000003</v>
      </c>
      <c r="E95" s="3">
        <v>45.642409999999998</v>
      </c>
      <c r="F95" s="3" t="s">
        <v>63</v>
      </c>
      <c r="G95" s="3">
        <v>48.521180000000001</v>
      </c>
      <c r="H95" s="3" t="s">
        <v>63</v>
      </c>
      <c r="I95" s="3">
        <v>30.39751</v>
      </c>
      <c r="J95" s="3">
        <v>29.494160000000001</v>
      </c>
      <c r="K95" s="3">
        <v>29.616720000000001</v>
      </c>
      <c r="L95" s="3" t="s">
        <v>63</v>
      </c>
      <c r="M95" s="3" t="s">
        <v>63</v>
      </c>
      <c r="N95" s="3"/>
      <c r="O95" s="3"/>
    </row>
    <row r="96" spans="1:15" x14ac:dyDescent="0.25">
      <c r="A96" s="3" t="s">
        <v>185</v>
      </c>
      <c r="B96" s="3" t="s">
        <v>191</v>
      </c>
      <c r="C96" s="3">
        <v>42.831569999999999</v>
      </c>
      <c r="D96" s="3">
        <v>47.986730000000001</v>
      </c>
      <c r="E96" s="3">
        <v>57.118429999999996</v>
      </c>
      <c r="F96" s="3" t="s">
        <v>63</v>
      </c>
      <c r="G96" s="3" t="s">
        <v>63</v>
      </c>
      <c r="H96" s="3">
        <v>54.24662</v>
      </c>
      <c r="I96" s="3" t="s">
        <v>63</v>
      </c>
      <c r="J96" s="3">
        <v>67.343819999999994</v>
      </c>
      <c r="K96" s="3" t="s">
        <v>63</v>
      </c>
      <c r="L96" s="3" t="s">
        <v>63</v>
      </c>
      <c r="M96" s="3" t="s">
        <v>63</v>
      </c>
      <c r="N96" s="3"/>
      <c r="O96" s="3"/>
    </row>
    <row r="97" spans="1:15" x14ac:dyDescent="0.25">
      <c r="A97" s="3" t="s">
        <v>185</v>
      </c>
      <c r="B97" s="3" t="s">
        <v>193</v>
      </c>
      <c r="C97" s="3">
        <v>65.619829999999993</v>
      </c>
      <c r="D97" s="3">
        <v>72.907150000000001</v>
      </c>
      <c r="E97" s="3" t="s">
        <v>63</v>
      </c>
      <c r="F97" s="3">
        <v>52.278820000000003</v>
      </c>
      <c r="G97" s="3" t="s">
        <v>63</v>
      </c>
      <c r="H97" s="3" t="s">
        <v>63</v>
      </c>
      <c r="I97" s="3">
        <v>24.43439</v>
      </c>
      <c r="J97" s="3" t="s">
        <v>63</v>
      </c>
      <c r="K97" s="3" t="s">
        <v>63</v>
      </c>
      <c r="L97" s="3" t="s">
        <v>63</v>
      </c>
      <c r="M97" s="3" t="s">
        <v>63</v>
      </c>
      <c r="N97" s="3"/>
      <c r="O97" s="3"/>
    </row>
    <row r="98" spans="1:15" x14ac:dyDescent="0.25">
      <c r="A98" s="3" t="s">
        <v>185</v>
      </c>
      <c r="B98" s="3" t="s">
        <v>194</v>
      </c>
      <c r="C98" s="3" t="s">
        <v>63</v>
      </c>
      <c r="D98" s="3" t="s">
        <v>63</v>
      </c>
      <c r="E98" s="3" t="s">
        <v>63</v>
      </c>
      <c r="F98" s="3" t="s">
        <v>63</v>
      </c>
      <c r="G98" s="3" t="s">
        <v>63</v>
      </c>
      <c r="H98" s="3" t="s">
        <v>63</v>
      </c>
      <c r="I98" s="3" t="s">
        <v>63</v>
      </c>
      <c r="J98" s="3">
        <v>55.976680000000002</v>
      </c>
      <c r="K98" s="3" t="s">
        <v>63</v>
      </c>
      <c r="L98" s="3" t="s">
        <v>63</v>
      </c>
      <c r="M98" s="3" t="s">
        <v>63</v>
      </c>
      <c r="N98" s="3"/>
      <c r="O98" s="3"/>
    </row>
    <row r="99" spans="1:15" x14ac:dyDescent="0.25">
      <c r="A99" s="3" t="s">
        <v>185</v>
      </c>
      <c r="B99" s="3" t="s">
        <v>195</v>
      </c>
      <c r="C99" s="3">
        <v>94.111350000000002</v>
      </c>
      <c r="D99" s="3" t="s">
        <v>63</v>
      </c>
      <c r="E99" s="3">
        <v>91.527839999999998</v>
      </c>
      <c r="F99" s="3" t="s">
        <v>63</v>
      </c>
      <c r="G99" s="3" t="s">
        <v>63</v>
      </c>
      <c r="H99" s="3" t="s">
        <v>63</v>
      </c>
      <c r="I99" s="3" t="s">
        <v>63</v>
      </c>
      <c r="J99" s="3" t="s">
        <v>63</v>
      </c>
      <c r="K99" s="3" t="s">
        <v>63</v>
      </c>
      <c r="L99" s="3" t="s">
        <v>63</v>
      </c>
      <c r="M99" s="3" t="s">
        <v>63</v>
      </c>
      <c r="N99" s="3"/>
      <c r="O99" s="3"/>
    </row>
    <row r="100" spans="1:15" x14ac:dyDescent="0.25">
      <c r="A100" s="3" t="s">
        <v>185</v>
      </c>
      <c r="B100" s="3" t="s">
        <v>196</v>
      </c>
      <c r="C100" s="3" t="s">
        <v>63</v>
      </c>
      <c r="D100" s="3">
        <v>100</v>
      </c>
      <c r="E100" s="3">
        <v>91.722319999999996</v>
      </c>
      <c r="F100" s="3">
        <v>85.756789999999995</v>
      </c>
      <c r="G100" s="3">
        <v>88.802570000000003</v>
      </c>
      <c r="H100" s="3">
        <v>100</v>
      </c>
      <c r="I100" s="3">
        <v>100</v>
      </c>
      <c r="J100" s="3">
        <v>100</v>
      </c>
      <c r="K100" s="3">
        <v>100</v>
      </c>
      <c r="L100" s="3">
        <v>100</v>
      </c>
      <c r="M100" s="3" t="s">
        <v>63</v>
      </c>
      <c r="N100" s="3"/>
      <c r="O100" s="3"/>
    </row>
    <row r="101" spans="1:15" x14ac:dyDescent="0.25">
      <c r="A101" s="3" t="s">
        <v>185</v>
      </c>
      <c r="B101" s="3" t="s">
        <v>197</v>
      </c>
      <c r="C101" s="3">
        <v>22.81887</v>
      </c>
      <c r="D101" s="3">
        <v>22.731459999999998</v>
      </c>
      <c r="E101" s="3">
        <v>16.541779999999999</v>
      </c>
      <c r="F101" s="3">
        <v>18.71706</v>
      </c>
      <c r="G101" s="3">
        <v>20.32591</v>
      </c>
      <c r="H101" s="3">
        <v>20.635359999999999</v>
      </c>
      <c r="I101" s="3" t="s">
        <v>63</v>
      </c>
      <c r="J101" s="3" t="s">
        <v>63</v>
      </c>
      <c r="K101" s="3" t="s">
        <v>63</v>
      </c>
      <c r="L101" s="3" t="s">
        <v>63</v>
      </c>
      <c r="M101" s="3" t="s">
        <v>63</v>
      </c>
      <c r="N101" s="3"/>
      <c r="O101" s="3"/>
    </row>
    <row r="102" spans="1:15" x14ac:dyDescent="0.25">
      <c r="A102" s="3" t="s">
        <v>185</v>
      </c>
      <c r="B102" s="3" t="s">
        <v>296</v>
      </c>
      <c r="C102" s="3" t="s">
        <v>63</v>
      </c>
      <c r="D102" s="3" t="s">
        <v>63</v>
      </c>
      <c r="E102" s="3" t="s">
        <v>63</v>
      </c>
      <c r="F102" s="3" t="s">
        <v>63</v>
      </c>
      <c r="G102" s="3" t="s">
        <v>63</v>
      </c>
      <c r="H102" s="3">
        <v>88.814130000000006</v>
      </c>
      <c r="I102" s="3" t="s">
        <v>63</v>
      </c>
      <c r="J102" s="3" t="s">
        <v>63</v>
      </c>
      <c r="K102" s="3" t="s">
        <v>63</v>
      </c>
      <c r="L102" s="3" t="s">
        <v>63</v>
      </c>
      <c r="M102" s="3" t="s">
        <v>63</v>
      </c>
      <c r="N102" s="3"/>
      <c r="O102" s="3"/>
    </row>
    <row r="103" spans="1:15" x14ac:dyDescent="0.25">
      <c r="A103" s="3" t="s">
        <v>185</v>
      </c>
      <c r="B103" s="3" t="s">
        <v>297</v>
      </c>
      <c r="C103" s="3">
        <v>56.517940000000003</v>
      </c>
      <c r="D103" s="3">
        <v>52.839509999999997</v>
      </c>
      <c r="E103" s="3">
        <v>56.095680000000002</v>
      </c>
      <c r="F103" s="3">
        <v>50.363900000000001</v>
      </c>
      <c r="G103" s="3">
        <v>45.903950000000002</v>
      </c>
      <c r="H103" s="3">
        <v>41.826920000000001</v>
      </c>
      <c r="I103" s="3" t="s">
        <v>63</v>
      </c>
      <c r="J103" s="3">
        <v>39.779359999999997</v>
      </c>
      <c r="K103" s="3">
        <v>41.609479999999998</v>
      </c>
      <c r="L103" s="3" t="s">
        <v>63</v>
      </c>
      <c r="M103" s="3" t="s">
        <v>63</v>
      </c>
      <c r="N103" s="3"/>
      <c r="O103" s="3"/>
    </row>
    <row r="104" spans="1:15" x14ac:dyDescent="0.25">
      <c r="A104" s="3" t="s">
        <v>185</v>
      </c>
      <c r="B104" s="3" t="s">
        <v>199</v>
      </c>
      <c r="C104" s="3">
        <v>64.241159999999994</v>
      </c>
      <c r="D104" s="3">
        <v>50.801029999999997</v>
      </c>
      <c r="E104" s="3" t="s">
        <v>63</v>
      </c>
      <c r="F104" s="3" t="s">
        <v>63</v>
      </c>
      <c r="G104" s="3" t="s">
        <v>63</v>
      </c>
      <c r="H104" s="3" t="s">
        <v>63</v>
      </c>
      <c r="I104" s="3" t="s">
        <v>63</v>
      </c>
      <c r="J104" s="3" t="s">
        <v>63</v>
      </c>
      <c r="K104" s="3" t="s">
        <v>63</v>
      </c>
      <c r="L104" s="3" t="s">
        <v>63</v>
      </c>
      <c r="M104" s="3" t="s">
        <v>63</v>
      </c>
      <c r="N104" s="3"/>
      <c r="O104" s="3"/>
    </row>
    <row r="105" spans="1:15" x14ac:dyDescent="0.25">
      <c r="A105" s="3" t="s">
        <v>185</v>
      </c>
      <c r="B105" s="3" t="s">
        <v>202</v>
      </c>
      <c r="C105" s="3" t="s">
        <v>63</v>
      </c>
      <c r="D105" s="3" t="s">
        <v>63</v>
      </c>
      <c r="E105" s="3" t="s">
        <v>63</v>
      </c>
      <c r="F105" s="3">
        <v>65.882869999999997</v>
      </c>
      <c r="G105" s="3">
        <v>72.405060000000006</v>
      </c>
      <c r="H105" s="3">
        <v>69.72166</v>
      </c>
      <c r="I105" s="3" t="s">
        <v>63</v>
      </c>
      <c r="J105" s="3">
        <v>69.034850000000006</v>
      </c>
      <c r="K105" s="3" t="s">
        <v>63</v>
      </c>
      <c r="L105" s="3" t="s">
        <v>63</v>
      </c>
      <c r="M105" s="3" t="s">
        <v>63</v>
      </c>
      <c r="N105" s="3"/>
      <c r="O105" s="3"/>
    </row>
    <row r="106" spans="1:15" x14ac:dyDescent="0.25">
      <c r="A106" s="3" t="s">
        <v>185</v>
      </c>
      <c r="B106" s="3" t="s">
        <v>203</v>
      </c>
      <c r="C106" s="3">
        <v>26.829419999999999</v>
      </c>
      <c r="D106" s="3">
        <v>26.829070000000002</v>
      </c>
      <c r="E106" s="3">
        <v>35.05198</v>
      </c>
      <c r="F106" s="3">
        <v>39.141590000000001</v>
      </c>
      <c r="G106" s="3">
        <v>41.160649999999997</v>
      </c>
      <c r="H106" s="3">
        <v>45.547710000000002</v>
      </c>
      <c r="I106" s="3" t="s">
        <v>63</v>
      </c>
      <c r="J106" s="3" t="s">
        <v>63</v>
      </c>
      <c r="K106" s="3">
        <v>54.553849999999997</v>
      </c>
      <c r="L106" s="3">
        <v>58.648789999999998</v>
      </c>
      <c r="M106" s="3" t="s">
        <v>63</v>
      </c>
      <c r="N106" s="3"/>
      <c r="O106" s="3"/>
    </row>
    <row r="107" spans="1:15" x14ac:dyDescent="0.25">
      <c r="A107" s="3" t="s">
        <v>185</v>
      </c>
      <c r="B107" s="3" t="s">
        <v>205</v>
      </c>
      <c r="C107" s="3">
        <v>26.21359</v>
      </c>
      <c r="D107" s="3" t="s">
        <v>63</v>
      </c>
      <c r="E107" s="3" t="s">
        <v>63</v>
      </c>
      <c r="F107" s="3" t="s">
        <v>63</v>
      </c>
      <c r="G107" s="3" t="s">
        <v>63</v>
      </c>
      <c r="H107" s="3" t="s">
        <v>63</v>
      </c>
      <c r="I107" s="3" t="s">
        <v>63</v>
      </c>
      <c r="J107" s="3" t="s">
        <v>63</v>
      </c>
      <c r="K107" s="3" t="s">
        <v>63</v>
      </c>
      <c r="L107" s="3" t="s">
        <v>63</v>
      </c>
      <c r="M107" s="3" t="s">
        <v>63</v>
      </c>
      <c r="N107" s="3"/>
      <c r="O107" s="3"/>
    </row>
    <row r="108" spans="1:15" x14ac:dyDescent="0.25">
      <c r="A108" s="3" t="s">
        <v>185</v>
      </c>
      <c r="B108" s="3" t="s">
        <v>206</v>
      </c>
      <c r="C108" s="3" t="s">
        <v>63</v>
      </c>
      <c r="D108" s="3" t="s">
        <v>63</v>
      </c>
      <c r="E108" s="3">
        <v>80.615480000000005</v>
      </c>
      <c r="F108" s="3" t="s">
        <v>63</v>
      </c>
      <c r="G108" s="3">
        <v>82.324460000000002</v>
      </c>
      <c r="H108" s="3" t="s">
        <v>63</v>
      </c>
      <c r="I108" s="3" t="s">
        <v>63</v>
      </c>
      <c r="J108" s="3" t="s">
        <v>63</v>
      </c>
      <c r="K108" s="3" t="s">
        <v>63</v>
      </c>
      <c r="L108" s="3" t="s">
        <v>63</v>
      </c>
      <c r="M108" s="3" t="s">
        <v>63</v>
      </c>
      <c r="N108" s="3"/>
      <c r="O108" s="3"/>
    </row>
    <row r="109" spans="1:15" x14ac:dyDescent="0.25">
      <c r="A109" s="3" t="s">
        <v>185</v>
      </c>
      <c r="B109" s="3" t="s">
        <v>207</v>
      </c>
      <c r="C109" s="3" t="s">
        <v>63</v>
      </c>
      <c r="D109" s="3" t="s">
        <v>63</v>
      </c>
      <c r="E109" s="3" t="s">
        <v>63</v>
      </c>
      <c r="F109" s="3" t="s">
        <v>63</v>
      </c>
      <c r="G109" s="3" t="s">
        <v>63</v>
      </c>
      <c r="H109" s="3">
        <v>100</v>
      </c>
      <c r="I109" s="3" t="s">
        <v>63</v>
      </c>
      <c r="J109" s="3" t="s">
        <v>63</v>
      </c>
      <c r="K109" s="3" t="s">
        <v>63</v>
      </c>
      <c r="L109" s="3" t="s">
        <v>63</v>
      </c>
      <c r="M109" s="3" t="s">
        <v>63</v>
      </c>
      <c r="N109" s="3"/>
      <c r="O109" s="3"/>
    </row>
    <row r="110" spans="1:15" x14ac:dyDescent="0.25">
      <c r="A110" s="3" t="s">
        <v>185</v>
      </c>
      <c r="B110" s="3" t="s">
        <v>208</v>
      </c>
      <c r="C110" s="3" t="s">
        <v>63</v>
      </c>
      <c r="D110" s="3" t="s">
        <v>63</v>
      </c>
      <c r="E110" s="3" t="s">
        <v>63</v>
      </c>
      <c r="F110" s="3" t="s">
        <v>63</v>
      </c>
      <c r="G110" s="3" t="s">
        <v>63</v>
      </c>
      <c r="H110" s="3" t="s">
        <v>63</v>
      </c>
      <c r="I110" s="3">
        <v>50.031440000000003</v>
      </c>
      <c r="J110" s="3">
        <v>54.627319999999997</v>
      </c>
      <c r="K110" s="3" t="s">
        <v>63</v>
      </c>
      <c r="L110" s="3" t="s">
        <v>63</v>
      </c>
      <c r="M110" s="3" t="s">
        <v>63</v>
      </c>
      <c r="N110" s="3"/>
      <c r="O110" s="3"/>
    </row>
    <row r="111" spans="1:15" x14ac:dyDescent="0.25">
      <c r="A111" s="3" t="s">
        <v>185</v>
      </c>
      <c r="B111" s="3" t="s">
        <v>209</v>
      </c>
      <c r="C111" s="3">
        <v>50.869259999999997</v>
      </c>
      <c r="D111" s="3" t="s">
        <v>63</v>
      </c>
      <c r="E111" s="3" t="s">
        <v>63</v>
      </c>
      <c r="F111" s="3" t="s">
        <v>63</v>
      </c>
      <c r="G111" s="3">
        <v>16.939579999999999</v>
      </c>
      <c r="H111" s="3" t="s">
        <v>63</v>
      </c>
      <c r="I111" s="3" t="s">
        <v>63</v>
      </c>
      <c r="J111" s="3" t="s">
        <v>63</v>
      </c>
      <c r="K111" s="3" t="s">
        <v>63</v>
      </c>
      <c r="L111" s="3">
        <v>43.764960000000002</v>
      </c>
      <c r="M111" s="3" t="s">
        <v>63</v>
      </c>
      <c r="N111" s="3"/>
      <c r="O111" s="3"/>
    </row>
    <row r="112" spans="1:15" x14ac:dyDescent="0.25">
      <c r="A112" s="3" t="s">
        <v>185</v>
      </c>
      <c r="B112" s="3" t="s">
        <v>211</v>
      </c>
      <c r="C112" s="3">
        <v>58.498249999999999</v>
      </c>
      <c r="D112" s="3">
        <v>58.652659999999997</v>
      </c>
      <c r="E112" s="3" t="s">
        <v>63</v>
      </c>
      <c r="F112" s="3" t="s">
        <v>63</v>
      </c>
      <c r="G112" s="3" t="s">
        <v>63</v>
      </c>
      <c r="H112" s="3" t="s">
        <v>63</v>
      </c>
      <c r="I112" s="3" t="s">
        <v>63</v>
      </c>
      <c r="J112" s="3" t="s">
        <v>63</v>
      </c>
      <c r="K112" s="3" t="s">
        <v>63</v>
      </c>
      <c r="L112" s="3" t="s">
        <v>63</v>
      </c>
      <c r="M112" s="3" t="s">
        <v>63</v>
      </c>
      <c r="N112" s="3"/>
      <c r="O112" s="3"/>
    </row>
    <row r="113" spans="1:15" x14ac:dyDescent="0.25">
      <c r="A113" s="3" t="s">
        <v>185</v>
      </c>
      <c r="B113" s="3" t="s">
        <v>213</v>
      </c>
      <c r="C113" s="3">
        <v>94.011030000000005</v>
      </c>
      <c r="D113" s="3">
        <v>98.705879999999993</v>
      </c>
      <c r="E113" s="3">
        <v>99.921289999999999</v>
      </c>
      <c r="F113" s="3">
        <v>99.956289999999996</v>
      </c>
      <c r="G113" s="3">
        <v>100</v>
      </c>
      <c r="H113" s="3">
        <v>100</v>
      </c>
      <c r="I113" s="3">
        <v>100</v>
      </c>
      <c r="J113" s="3">
        <v>100</v>
      </c>
      <c r="K113" s="3">
        <v>100</v>
      </c>
      <c r="L113" s="3">
        <v>100</v>
      </c>
      <c r="M113" s="3" t="s">
        <v>63</v>
      </c>
      <c r="N113" s="3"/>
      <c r="O113" s="3"/>
    </row>
    <row r="114" spans="1:15" x14ac:dyDescent="0.25">
      <c r="A114" s="3" t="s">
        <v>185</v>
      </c>
      <c r="B114" s="3" t="s">
        <v>216</v>
      </c>
      <c r="C114" s="3">
        <v>95.98997</v>
      </c>
      <c r="D114" s="3" t="s">
        <v>63</v>
      </c>
      <c r="E114" s="3" t="s">
        <v>63</v>
      </c>
      <c r="F114" s="3" t="s">
        <v>63</v>
      </c>
      <c r="G114" s="3" t="s">
        <v>63</v>
      </c>
      <c r="H114" s="3" t="s">
        <v>63</v>
      </c>
      <c r="I114" s="3" t="s">
        <v>63</v>
      </c>
      <c r="J114" s="3" t="s">
        <v>63</v>
      </c>
      <c r="K114" s="3">
        <v>36.468330000000002</v>
      </c>
      <c r="L114" s="3" t="s">
        <v>63</v>
      </c>
      <c r="M114" s="3" t="s">
        <v>63</v>
      </c>
      <c r="N114" s="3"/>
      <c r="O114" s="3"/>
    </row>
    <row r="115" spans="1:15" x14ac:dyDescent="0.25">
      <c r="A115" s="3" t="s">
        <v>185</v>
      </c>
      <c r="B115" s="3" t="s">
        <v>217</v>
      </c>
      <c r="C115" s="3" t="s">
        <v>63</v>
      </c>
      <c r="D115" s="3">
        <v>37.878270000000001</v>
      </c>
      <c r="E115" s="3" t="s">
        <v>63</v>
      </c>
      <c r="F115" s="3" t="s">
        <v>63</v>
      </c>
      <c r="G115" s="3" t="s">
        <v>63</v>
      </c>
      <c r="H115" s="3">
        <v>48.960270000000001</v>
      </c>
      <c r="I115" s="3">
        <v>50.503500000000003</v>
      </c>
      <c r="J115" s="3">
        <v>42.99765</v>
      </c>
      <c r="K115" s="3">
        <v>45.621020000000001</v>
      </c>
      <c r="L115" s="3">
        <v>49.516660000000002</v>
      </c>
      <c r="M115" s="3" t="s">
        <v>63</v>
      </c>
      <c r="N115" s="3"/>
      <c r="O115" s="3"/>
    </row>
    <row r="116" spans="1:15" x14ac:dyDescent="0.25">
      <c r="A116" s="3" t="s">
        <v>185</v>
      </c>
      <c r="B116" s="3" t="s">
        <v>218</v>
      </c>
      <c r="C116" s="3" t="s">
        <v>63</v>
      </c>
      <c r="D116" s="3" t="s">
        <v>63</v>
      </c>
      <c r="E116" s="3" t="s">
        <v>63</v>
      </c>
      <c r="F116" s="3" t="s">
        <v>63</v>
      </c>
      <c r="G116" s="3">
        <v>18.843679999999999</v>
      </c>
      <c r="H116" s="3">
        <v>28.247730000000001</v>
      </c>
      <c r="I116" s="3" t="s">
        <v>63</v>
      </c>
      <c r="J116" s="3" t="s">
        <v>63</v>
      </c>
      <c r="K116" s="3" t="s">
        <v>63</v>
      </c>
      <c r="L116" s="3" t="s">
        <v>63</v>
      </c>
      <c r="M116" s="3" t="s">
        <v>63</v>
      </c>
      <c r="N116" s="3"/>
      <c r="O116" s="3"/>
    </row>
    <row r="117" spans="1:15" x14ac:dyDescent="0.25">
      <c r="A117" s="3" t="s">
        <v>185</v>
      </c>
      <c r="B117" s="3" t="s">
        <v>219</v>
      </c>
      <c r="C117" s="3">
        <v>15.09403</v>
      </c>
      <c r="D117" s="3" t="s">
        <v>63</v>
      </c>
      <c r="E117" s="3">
        <v>23.421790000000001</v>
      </c>
      <c r="F117" s="3">
        <v>25.71481</v>
      </c>
      <c r="G117" s="3">
        <v>25.746169999999999</v>
      </c>
      <c r="H117" s="3">
        <v>26.09581</v>
      </c>
      <c r="I117" s="3" t="s">
        <v>63</v>
      </c>
      <c r="J117" s="3" t="s">
        <v>63</v>
      </c>
      <c r="K117" s="3" t="s">
        <v>63</v>
      </c>
      <c r="L117" s="3">
        <v>37.79777</v>
      </c>
      <c r="M117" s="3" t="s">
        <v>63</v>
      </c>
      <c r="N117" s="3"/>
      <c r="O117" s="3"/>
    </row>
    <row r="118" spans="1:15" x14ac:dyDescent="0.25">
      <c r="A118" s="3" t="s">
        <v>185</v>
      </c>
      <c r="B118" s="3" t="s">
        <v>220</v>
      </c>
      <c r="C118" s="3" t="s">
        <v>63</v>
      </c>
      <c r="D118" s="3">
        <v>73.714290000000005</v>
      </c>
      <c r="E118" s="3">
        <v>63.953490000000002</v>
      </c>
      <c r="F118" s="3">
        <v>60.512819999999998</v>
      </c>
      <c r="G118" s="3">
        <v>66.120220000000003</v>
      </c>
      <c r="H118" s="3">
        <v>81.176469999999995</v>
      </c>
      <c r="I118" s="3">
        <v>86.021510000000006</v>
      </c>
      <c r="J118" s="3">
        <v>85.714290000000005</v>
      </c>
      <c r="K118" s="3">
        <v>86.309520000000006</v>
      </c>
      <c r="L118" s="3">
        <v>86.227540000000005</v>
      </c>
      <c r="M118" s="3" t="s">
        <v>63</v>
      </c>
      <c r="N118" s="3"/>
      <c r="O118" s="3"/>
    </row>
    <row r="119" spans="1:15" x14ac:dyDescent="0.25">
      <c r="A119" s="3" t="s">
        <v>185</v>
      </c>
      <c r="B119" s="3" t="s">
        <v>221</v>
      </c>
      <c r="C119" s="3" t="s">
        <v>63</v>
      </c>
      <c r="D119" s="3">
        <v>42.36271</v>
      </c>
      <c r="E119" s="3">
        <v>49.26661</v>
      </c>
      <c r="F119" s="3">
        <v>44.591299999999997</v>
      </c>
      <c r="G119" s="3" t="s">
        <v>63</v>
      </c>
      <c r="H119" s="3">
        <v>54.060169999999999</v>
      </c>
      <c r="I119" s="3" t="s">
        <v>63</v>
      </c>
      <c r="J119" s="3">
        <v>37.266759999999998</v>
      </c>
      <c r="K119" s="3">
        <v>55.560600000000001</v>
      </c>
      <c r="L119" s="3">
        <v>51.634929999999997</v>
      </c>
      <c r="M119" s="3" t="s">
        <v>63</v>
      </c>
      <c r="N119" s="3"/>
      <c r="O119" s="3"/>
    </row>
    <row r="120" spans="1:15" x14ac:dyDescent="0.25">
      <c r="A120" s="3" t="s">
        <v>185</v>
      </c>
      <c r="B120" s="3" t="s">
        <v>223</v>
      </c>
      <c r="C120" s="3" t="s">
        <v>63</v>
      </c>
      <c r="D120" s="3">
        <v>38.878140000000002</v>
      </c>
      <c r="E120" s="3" t="s">
        <v>63</v>
      </c>
      <c r="F120" s="3" t="s">
        <v>63</v>
      </c>
      <c r="G120" s="3" t="s">
        <v>63</v>
      </c>
      <c r="H120" s="3" t="s">
        <v>63</v>
      </c>
      <c r="I120" s="3" t="s">
        <v>63</v>
      </c>
      <c r="J120" s="3" t="s">
        <v>63</v>
      </c>
      <c r="K120" s="3" t="s">
        <v>63</v>
      </c>
      <c r="L120" s="3" t="s">
        <v>63</v>
      </c>
      <c r="M120" s="3" t="s">
        <v>63</v>
      </c>
      <c r="N120" s="3"/>
      <c r="O120" s="3"/>
    </row>
    <row r="121" spans="1:15" x14ac:dyDescent="0.25">
      <c r="A121" s="3" t="s">
        <v>185</v>
      </c>
      <c r="B121" s="3" t="s">
        <v>224</v>
      </c>
      <c r="C121" s="3">
        <v>52.06561</v>
      </c>
      <c r="D121" s="3">
        <v>53.739609999999999</v>
      </c>
      <c r="E121" s="3">
        <v>50.148510000000002</v>
      </c>
      <c r="F121" s="3">
        <v>55.668019999999999</v>
      </c>
      <c r="G121" s="3" t="s">
        <v>63</v>
      </c>
      <c r="H121" s="3">
        <v>62.873130000000003</v>
      </c>
      <c r="I121" s="3" t="s">
        <v>63</v>
      </c>
      <c r="J121" s="3" t="s">
        <v>63</v>
      </c>
      <c r="K121" s="3">
        <v>63.410629999999998</v>
      </c>
      <c r="L121" s="3">
        <v>68.777709999999999</v>
      </c>
      <c r="M121" s="3" t="s">
        <v>63</v>
      </c>
      <c r="N121" s="3"/>
      <c r="O121" s="3"/>
    </row>
    <row r="122" spans="1:15" x14ac:dyDescent="0.25">
      <c r="A122" s="3" t="s">
        <v>185</v>
      </c>
      <c r="B122" s="3" t="s">
        <v>225</v>
      </c>
      <c r="C122" s="3" t="s">
        <v>63</v>
      </c>
      <c r="D122" s="3" t="s">
        <v>63</v>
      </c>
      <c r="E122" s="3" t="s">
        <v>63</v>
      </c>
      <c r="F122" s="3" t="s">
        <v>63</v>
      </c>
      <c r="G122" s="3" t="s">
        <v>63</v>
      </c>
      <c r="H122" s="3" t="s">
        <v>63</v>
      </c>
      <c r="I122" s="3" t="s">
        <v>63</v>
      </c>
      <c r="J122" s="3">
        <v>60.00506</v>
      </c>
      <c r="K122" s="3" t="s">
        <v>63</v>
      </c>
      <c r="L122" s="3" t="s">
        <v>63</v>
      </c>
      <c r="M122" s="3" t="s">
        <v>63</v>
      </c>
      <c r="N122" s="3"/>
      <c r="O122" s="3"/>
    </row>
    <row r="123" spans="1:15" x14ac:dyDescent="0.25">
      <c r="A123" s="3" t="s">
        <v>185</v>
      </c>
      <c r="B123" s="3" t="s">
        <v>226</v>
      </c>
      <c r="C123" s="3">
        <v>18.1112</v>
      </c>
      <c r="D123" s="3" t="s">
        <v>63</v>
      </c>
      <c r="E123" s="3">
        <v>33.094529999999999</v>
      </c>
      <c r="F123" s="3" t="s">
        <v>63</v>
      </c>
      <c r="G123" s="3">
        <v>36.198529999999998</v>
      </c>
      <c r="H123" s="3" t="s">
        <v>63</v>
      </c>
      <c r="I123" s="3">
        <v>50.133710000000001</v>
      </c>
      <c r="J123" s="3" t="s">
        <v>63</v>
      </c>
      <c r="K123" s="3" t="s">
        <v>63</v>
      </c>
      <c r="L123" s="3" t="s">
        <v>63</v>
      </c>
      <c r="M123" s="3" t="s">
        <v>63</v>
      </c>
      <c r="N123" s="3"/>
      <c r="O123" s="3"/>
    </row>
    <row r="124" spans="1:15" x14ac:dyDescent="0.25">
      <c r="A124" s="3" t="s">
        <v>185</v>
      </c>
      <c r="B124" s="3" t="s">
        <v>228</v>
      </c>
      <c r="C124" s="3" t="s">
        <v>63</v>
      </c>
      <c r="D124" s="3" t="s">
        <v>63</v>
      </c>
      <c r="E124" s="3">
        <v>28.310230000000001</v>
      </c>
      <c r="F124" s="3">
        <v>27.181750000000001</v>
      </c>
      <c r="G124" s="3" t="s">
        <v>63</v>
      </c>
      <c r="H124" s="3" t="s">
        <v>63</v>
      </c>
      <c r="I124" s="3" t="s">
        <v>63</v>
      </c>
      <c r="J124" s="3" t="s">
        <v>63</v>
      </c>
      <c r="K124" s="3" t="s">
        <v>63</v>
      </c>
      <c r="L124" s="3" t="s">
        <v>63</v>
      </c>
      <c r="M124" s="3" t="s">
        <v>63</v>
      </c>
      <c r="N124" s="3"/>
      <c r="O124" s="3"/>
    </row>
    <row r="125" spans="1:15" x14ac:dyDescent="0.25">
      <c r="A125" s="3"/>
      <c r="B125" s="3"/>
      <c r="C125" s="3"/>
      <c r="D125" s="3"/>
      <c r="E125" s="3"/>
      <c r="F125" s="3"/>
      <c r="G125" s="3"/>
      <c r="H125" s="3"/>
      <c r="I125" s="3"/>
      <c r="J125" s="3"/>
      <c r="K125" s="3"/>
      <c r="L125" s="3"/>
      <c r="M125" s="3"/>
      <c r="N125" s="3"/>
      <c r="O125" s="3"/>
    </row>
    <row r="126" spans="1:15" x14ac:dyDescent="0.25">
      <c r="A126" s="3"/>
      <c r="B126" s="3"/>
      <c r="C126" s="3"/>
      <c r="D126" s="3"/>
      <c r="E126" s="3"/>
      <c r="F126" s="3"/>
      <c r="G126" s="3"/>
      <c r="H126" s="3"/>
      <c r="I126" s="3"/>
      <c r="J126" s="3"/>
      <c r="K126" s="3"/>
      <c r="L126" s="3"/>
      <c r="M126" s="3"/>
      <c r="N126" s="3"/>
      <c r="O126" s="3"/>
    </row>
    <row r="127" spans="1:15" x14ac:dyDescent="0.25">
      <c r="A127" s="3"/>
      <c r="B127" s="3"/>
      <c r="C127" s="3"/>
      <c r="D127" s="3"/>
      <c r="E127" s="3"/>
      <c r="F127" s="3"/>
      <c r="G127" s="3"/>
      <c r="H127" s="3"/>
      <c r="I127" s="3"/>
      <c r="J127" s="3"/>
      <c r="K127" s="3"/>
      <c r="L127" s="3"/>
      <c r="M127" s="3"/>
      <c r="N127" s="3"/>
      <c r="O127" s="3"/>
    </row>
    <row r="128" spans="1:15" x14ac:dyDescent="0.25">
      <c r="A128" s="3"/>
      <c r="B128" s="3"/>
      <c r="C128" s="3"/>
      <c r="D128" s="3"/>
      <c r="E128" s="3"/>
      <c r="F128" s="3"/>
      <c r="G128" s="3"/>
      <c r="H128" s="3"/>
      <c r="I128" s="3"/>
      <c r="J128" s="3"/>
      <c r="K128" s="3"/>
      <c r="L128" s="3"/>
      <c r="M128" s="3"/>
      <c r="N128" s="3"/>
      <c r="O128" s="3"/>
    </row>
    <row r="129" spans="1:15" x14ac:dyDescent="0.25">
      <c r="A129" s="3"/>
      <c r="B129" s="3"/>
      <c r="C129" s="3"/>
      <c r="D129" s="3"/>
      <c r="E129" s="3"/>
      <c r="F129" s="3"/>
      <c r="G129" s="3"/>
      <c r="H129" s="3"/>
      <c r="I129" s="3"/>
      <c r="J129" s="3"/>
      <c r="K129" s="3"/>
      <c r="L129" s="3"/>
      <c r="M129" s="3"/>
      <c r="N129" s="3"/>
      <c r="O129" s="3"/>
    </row>
    <row r="130" spans="1:15" x14ac:dyDescent="0.25">
      <c r="A130" s="3"/>
      <c r="B130" s="3"/>
      <c r="C130" s="3"/>
      <c r="D130" s="3"/>
      <c r="E130" s="3"/>
      <c r="F130" s="3"/>
      <c r="G130" s="3"/>
      <c r="H130" s="3"/>
      <c r="I130" s="3"/>
      <c r="J130" s="3"/>
      <c r="K130" s="3"/>
      <c r="L130" s="3"/>
      <c r="M130" s="3"/>
      <c r="N130" s="3"/>
      <c r="O130" s="3"/>
    </row>
    <row r="131" spans="1:15" x14ac:dyDescent="0.25">
      <c r="A131" s="3"/>
      <c r="B131" s="3"/>
      <c r="C131" s="3"/>
      <c r="D131" s="3"/>
      <c r="E131" s="3"/>
      <c r="F131" s="3"/>
      <c r="G131" s="3"/>
      <c r="H131" s="3"/>
      <c r="I131" s="3"/>
      <c r="J131" s="3"/>
      <c r="K131" s="3"/>
      <c r="L131" s="3"/>
      <c r="M131" s="3"/>
      <c r="N131" s="3"/>
      <c r="O131" s="3"/>
    </row>
    <row r="132" spans="1:15" x14ac:dyDescent="0.25">
      <c r="A132" s="3"/>
      <c r="B132" s="3"/>
      <c r="C132" s="3"/>
      <c r="D132" s="3"/>
      <c r="E132" s="3"/>
      <c r="F132" s="3"/>
      <c r="G132" s="3"/>
      <c r="H132" s="3"/>
      <c r="I132" s="3"/>
      <c r="J132" s="3"/>
      <c r="K132" s="3"/>
      <c r="L132" s="3"/>
      <c r="M132" s="3"/>
      <c r="N132" s="3"/>
      <c r="O132" s="3"/>
    </row>
    <row r="133" spans="1:15" x14ac:dyDescent="0.25">
      <c r="A133" s="3"/>
      <c r="B133" s="3"/>
      <c r="C133" s="3"/>
      <c r="D133" s="3"/>
      <c r="E133" s="3"/>
      <c r="F133" s="3"/>
      <c r="G133" s="3"/>
      <c r="H133" s="3"/>
      <c r="I133" s="3"/>
      <c r="J133" s="3"/>
      <c r="K133" s="3"/>
      <c r="L133" s="3"/>
      <c r="M133" s="3"/>
      <c r="N133" s="3"/>
      <c r="O133" s="3"/>
    </row>
    <row r="134" spans="1:15" x14ac:dyDescent="0.25">
      <c r="A134" s="3"/>
      <c r="B134" s="3"/>
      <c r="C134" s="3"/>
      <c r="D134" s="3"/>
      <c r="E134" s="3"/>
      <c r="F134" s="3"/>
      <c r="G134" s="3"/>
      <c r="H134" s="3"/>
      <c r="I134" s="3"/>
      <c r="J134" s="3"/>
      <c r="K134" s="3"/>
      <c r="L134" s="3"/>
      <c r="M134" s="3"/>
      <c r="N134" s="3"/>
      <c r="O134" s="3"/>
    </row>
    <row r="135" spans="1:15" x14ac:dyDescent="0.25">
      <c r="A135" s="3"/>
      <c r="B135" s="3"/>
      <c r="C135" s="3"/>
      <c r="D135" s="3"/>
      <c r="E135" s="3"/>
      <c r="F135" s="3"/>
      <c r="G135" s="3"/>
      <c r="H135" s="3"/>
      <c r="I135" s="3"/>
      <c r="J135" s="3"/>
      <c r="K135" s="3"/>
      <c r="L135" s="3"/>
      <c r="M135" s="3"/>
      <c r="N135" s="3"/>
      <c r="O135" s="3"/>
    </row>
    <row r="136" spans="1:15" x14ac:dyDescent="0.25">
      <c r="A136" s="3"/>
      <c r="B136" s="3"/>
      <c r="C136" s="3"/>
      <c r="D136" s="3"/>
      <c r="E136" s="3"/>
      <c r="F136" s="3"/>
      <c r="G136" s="3"/>
      <c r="H136" s="3"/>
      <c r="I136" s="3"/>
      <c r="J136" s="3"/>
      <c r="K136" s="3"/>
      <c r="L136" s="3"/>
      <c r="M136" s="3"/>
      <c r="N136" s="3"/>
      <c r="O136" s="3"/>
    </row>
    <row r="137" spans="1:15" x14ac:dyDescent="0.25">
      <c r="A137" s="3"/>
      <c r="B137" s="3"/>
      <c r="C137" s="3"/>
      <c r="D137" s="3"/>
      <c r="E137" s="3"/>
      <c r="F137" s="3"/>
      <c r="G137" s="3"/>
      <c r="H137" s="3"/>
      <c r="I137" s="3"/>
      <c r="J137" s="3"/>
      <c r="K137" s="3"/>
      <c r="L137" s="3"/>
      <c r="M137" s="3"/>
      <c r="N137" s="3"/>
      <c r="O137" s="3"/>
    </row>
    <row r="138" spans="1:15" x14ac:dyDescent="0.25">
      <c r="A138" s="3"/>
      <c r="B138" s="3"/>
      <c r="C138" s="3"/>
      <c r="D138" s="3"/>
      <c r="E138" s="3"/>
      <c r="F138" s="3"/>
      <c r="G138" s="3"/>
      <c r="H138" s="3"/>
      <c r="I138" s="3"/>
      <c r="J138" s="3"/>
      <c r="K138" s="3"/>
      <c r="L138" s="3"/>
      <c r="M138" s="3"/>
      <c r="N138" s="3"/>
      <c r="O138" s="3"/>
    </row>
    <row r="139" spans="1:15" x14ac:dyDescent="0.25">
      <c r="A139" s="3"/>
      <c r="B139" s="3"/>
      <c r="C139" s="3"/>
      <c r="D139" s="3"/>
      <c r="E139" s="3"/>
      <c r="F139" s="3"/>
      <c r="G139" s="3"/>
      <c r="H139" s="3"/>
      <c r="I139" s="3"/>
      <c r="J139" s="3"/>
      <c r="K139" s="3"/>
      <c r="L139" s="3"/>
      <c r="M139" s="3"/>
      <c r="N139" s="3"/>
      <c r="O139" s="3"/>
    </row>
    <row r="140" spans="1:15" x14ac:dyDescent="0.25">
      <c r="A140" s="3"/>
      <c r="B140" s="3"/>
      <c r="C140" s="3"/>
      <c r="D140" s="3"/>
      <c r="E140" s="3"/>
      <c r="F140" s="3"/>
      <c r="G140" s="3"/>
      <c r="H140" s="3"/>
      <c r="I140" s="3"/>
      <c r="J140" s="3"/>
      <c r="K140" s="3"/>
      <c r="L140" s="3"/>
      <c r="M140" s="3"/>
      <c r="N140" s="3"/>
      <c r="O140" s="3"/>
    </row>
    <row r="141" spans="1:15" x14ac:dyDescent="0.25">
      <c r="A141" s="3"/>
      <c r="B141" s="3"/>
      <c r="C141" s="3"/>
      <c r="D141" s="3"/>
      <c r="E141" s="3"/>
      <c r="F141" s="3"/>
      <c r="G141" s="3"/>
      <c r="H141" s="3"/>
      <c r="I141" s="3"/>
      <c r="J141" s="3"/>
      <c r="K141" s="3"/>
      <c r="L141" s="3"/>
      <c r="M141" s="3"/>
      <c r="N141" s="3"/>
      <c r="O141" s="3"/>
    </row>
    <row r="142" spans="1:15" x14ac:dyDescent="0.25">
      <c r="A142" s="3"/>
      <c r="B142" s="3"/>
      <c r="C142" s="3"/>
      <c r="D142" s="3"/>
      <c r="E142" s="3"/>
      <c r="F142" s="3"/>
      <c r="G142" s="3"/>
      <c r="H142" s="3"/>
      <c r="I142" s="3"/>
      <c r="J142" s="3"/>
      <c r="K142" s="3"/>
      <c r="L142" s="3"/>
      <c r="M142" s="3"/>
      <c r="N142" s="3"/>
      <c r="O142" s="3"/>
    </row>
    <row r="143" spans="1:15" x14ac:dyDescent="0.25">
      <c r="A143" s="3"/>
      <c r="B143" s="3"/>
      <c r="C143" s="3"/>
      <c r="D143" s="3"/>
      <c r="E143" s="3"/>
      <c r="F143" s="3"/>
      <c r="G143" s="3"/>
      <c r="H143" s="3"/>
      <c r="I143" s="3"/>
      <c r="J143" s="3"/>
      <c r="K143" s="3"/>
      <c r="L143" s="3"/>
      <c r="M143" s="3"/>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309</v>
      </c>
    </row>
    <row r="4" spans="1:15" x14ac:dyDescent="0.25">
      <c r="A4" t="s">
        <v>310</v>
      </c>
    </row>
    <row r="5" spans="1:15" x14ac:dyDescent="0.25">
      <c r="A5" t="s">
        <v>311</v>
      </c>
    </row>
    <row r="6" spans="1:15" x14ac:dyDescent="0.25">
      <c r="A6" t="s">
        <v>313</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64</v>
      </c>
      <c r="C11" s="3" t="s">
        <v>63</v>
      </c>
      <c r="D11" s="3">
        <v>57.73415</v>
      </c>
      <c r="E11" s="3" t="s">
        <v>63</v>
      </c>
      <c r="F11" s="3" t="s">
        <v>63</v>
      </c>
      <c r="G11" s="3" t="s">
        <v>63</v>
      </c>
      <c r="H11" s="3">
        <v>47.579000000000001</v>
      </c>
      <c r="I11" s="3">
        <v>50.431319999999999</v>
      </c>
      <c r="J11" s="3">
        <v>50.431269999999998</v>
      </c>
      <c r="K11" s="3" t="s">
        <v>63</v>
      </c>
      <c r="L11" s="3" t="s">
        <v>63</v>
      </c>
      <c r="M11" s="3" t="s">
        <v>63</v>
      </c>
      <c r="N11" s="3"/>
      <c r="O11" s="3"/>
    </row>
    <row r="12" spans="1:15" x14ac:dyDescent="0.25">
      <c r="A12" s="3" t="s">
        <v>61</v>
      </c>
      <c r="B12" s="3" t="s">
        <v>65</v>
      </c>
      <c r="C12" s="3" t="s">
        <v>63</v>
      </c>
      <c r="D12" s="3" t="s">
        <v>63</v>
      </c>
      <c r="E12" s="3" t="s">
        <v>63</v>
      </c>
      <c r="F12" s="3" t="s">
        <v>63</v>
      </c>
      <c r="G12" s="3" t="s">
        <v>63</v>
      </c>
      <c r="H12" s="3">
        <v>100</v>
      </c>
      <c r="I12" s="3">
        <v>100</v>
      </c>
      <c r="J12" s="3">
        <v>100</v>
      </c>
      <c r="K12" s="3">
        <v>100</v>
      </c>
      <c r="L12" s="3" t="s">
        <v>63</v>
      </c>
      <c r="M12" s="3">
        <v>100</v>
      </c>
      <c r="N12" s="3"/>
      <c r="O12" s="3"/>
    </row>
    <row r="13" spans="1:15" x14ac:dyDescent="0.25">
      <c r="A13" s="3" t="s">
        <v>61</v>
      </c>
      <c r="B13" s="3" t="s">
        <v>66</v>
      </c>
      <c r="C13" s="3" t="s">
        <v>63</v>
      </c>
      <c r="D13" s="3" t="s">
        <v>63</v>
      </c>
      <c r="E13" s="3" t="s">
        <v>63</v>
      </c>
      <c r="F13" s="3" t="s">
        <v>63</v>
      </c>
      <c r="G13" s="3" t="s">
        <v>63</v>
      </c>
      <c r="H13" s="3" t="s">
        <v>63</v>
      </c>
      <c r="I13" s="3">
        <v>69.502080000000007</v>
      </c>
      <c r="J13" s="3">
        <v>69.831050000000005</v>
      </c>
      <c r="K13" s="3" t="s">
        <v>63</v>
      </c>
      <c r="L13" s="3">
        <v>73.133439999999993</v>
      </c>
      <c r="M13" s="3" t="s">
        <v>63</v>
      </c>
      <c r="N13" s="3"/>
      <c r="O13" s="3"/>
    </row>
    <row r="14" spans="1:15" x14ac:dyDescent="0.25">
      <c r="A14" s="3" t="s">
        <v>61</v>
      </c>
      <c r="B14" s="3" t="s">
        <v>67</v>
      </c>
      <c r="C14" s="3" t="s">
        <v>63</v>
      </c>
      <c r="D14" s="3" t="s">
        <v>63</v>
      </c>
      <c r="E14" s="3" t="s">
        <v>63</v>
      </c>
      <c r="F14" s="3">
        <v>100</v>
      </c>
      <c r="G14" s="3">
        <v>100</v>
      </c>
      <c r="H14" s="3">
        <v>100</v>
      </c>
      <c r="I14" s="3">
        <v>100</v>
      </c>
      <c r="J14" s="3">
        <v>100</v>
      </c>
      <c r="K14" s="3" t="s">
        <v>63</v>
      </c>
      <c r="L14" s="3" t="s">
        <v>63</v>
      </c>
      <c r="M14" s="3" t="s">
        <v>63</v>
      </c>
      <c r="N14" s="3"/>
      <c r="O14" s="3"/>
    </row>
    <row r="15" spans="1:15" x14ac:dyDescent="0.25">
      <c r="A15" s="3" t="s">
        <v>61</v>
      </c>
      <c r="B15" s="3" t="s">
        <v>68</v>
      </c>
      <c r="C15" s="3" t="s">
        <v>63</v>
      </c>
      <c r="D15" s="3" t="s">
        <v>63</v>
      </c>
      <c r="E15" s="3" t="s">
        <v>63</v>
      </c>
      <c r="F15" s="3" t="s">
        <v>63</v>
      </c>
      <c r="G15" s="3">
        <v>100</v>
      </c>
      <c r="H15" s="3">
        <v>100</v>
      </c>
      <c r="I15" s="3">
        <v>100</v>
      </c>
      <c r="J15" s="3">
        <v>100</v>
      </c>
      <c r="K15" s="3">
        <v>100</v>
      </c>
      <c r="L15" s="3">
        <v>100</v>
      </c>
      <c r="M15" s="3" t="s">
        <v>63</v>
      </c>
      <c r="N15" s="3"/>
      <c r="O15" s="3"/>
    </row>
    <row r="16" spans="1:15" x14ac:dyDescent="0.25">
      <c r="A16" s="3" t="s">
        <v>61</v>
      </c>
      <c r="B16" s="3" t="s">
        <v>69</v>
      </c>
      <c r="C16" s="3">
        <v>68.413200000000003</v>
      </c>
      <c r="D16" s="3">
        <v>69.657769999999999</v>
      </c>
      <c r="E16" s="3">
        <v>71.973579999999998</v>
      </c>
      <c r="F16" s="3">
        <v>92.145030000000006</v>
      </c>
      <c r="G16" s="3">
        <v>93.030569999999997</v>
      </c>
      <c r="H16" s="3">
        <v>92.78416</v>
      </c>
      <c r="I16" s="3">
        <v>94.992009999999993</v>
      </c>
      <c r="J16" s="3">
        <v>95.430130000000005</v>
      </c>
      <c r="K16" s="3" t="s">
        <v>63</v>
      </c>
      <c r="L16" s="3" t="s">
        <v>63</v>
      </c>
      <c r="M16" s="3" t="s">
        <v>63</v>
      </c>
      <c r="N16" s="3"/>
      <c r="O16" s="3"/>
    </row>
    <row r="17" spans="1:15" x14ac:dyDescent="0.25">
      <c r="A17" s="3" t="s">
        <v>61</v>
      </c>
      <c r="B17" s="3" t="s">
        <v>70</v>
      </c>
      <c r="C17" s="3">
        <v>76.957250000000002</v>
      </c>
      <c r="D17" s="3">
        <v>80.763360000000006</v>
      </c>
      <c r="E17" s="3">
        <v>77.474299999999999</v>
      </c>
      <c r="F17" s="3">
        <v>90.120199999999997</v>
      </c>
      <c r="G17" s="3">
        <v>86.057109999999994</v>
      </c>
      <c r="H17" s="3">
        <v>82.797550000000001</v>
      </c>
      <c r="I17" s="3">
        <v>85.724369999999993</v>
      </c>
      <c r="J17" s="3">
        <v>90.134529999999998</v>
      </c>
      <c r="K17" s="3">
        <v>91.859449999999995</v>
      </c>
      <c r="L17" s="3">
        <v>88.827690000000004</v>
      </c>
      <c r="M17" s="3" t="s">
        <v>63</v>
      </c>
      <c r="N17" s="3"/>
      <c r="O17" s="3"/>
    </row>
    <row r="18" spans="1:15" x14ac:dyDescent="0.25">
      <c r="A18" s="3" t="s">
        <v>61</v>
      </c>
      <c r="B18" s="3" t="s">
        <v>71</v>
      </c>
      <c r="C18" s="3">
        <v>73.660899999999998</v>
      </c>
      <c r="D18" s="3">
        <v>80.728520000000003</v>
      </c>
      <c r="E18" s="3">
        <v>92.559030000000007</v>
      </c>
      <c r="F18" s="3">
        <v>92.185239999999993</v>
      </c>
      <c r="G18" s="3">
        <v>93.581519999999998</v>
      </c>
      <c r="H18" s="3">
        <v>94.423069999999996</v>
      </c>
      <c r="I18" s="3">
        <v>97.010810000000006</v>
      </c>
      <c r="J18" s="3">
        <v>97.27852</v>
      </c>
      <c r="K18" s="3" t="s">
        <v>63</v>
      </c>
      <c r="L18" s="3">
        <v>97.291060000000002</v>
      </c>
      <c r="M18" s="3" t="s">
        <v>63</v>
      </c>
      <c r="N18" s="3"/>
      <c r="O18" s="3"/>
    </row>
    <row r="19" spans="1:15" x14ac:dyDescent="0.25">
      <c r="A19" s="3" t="s">
        <v>61</v>
      </c>
      <c r="B19" s="3" t="s">
        <v>72</v>
      </c>
      <c r="C19" s="3">
        <v>84.226200000000006</v>
      </c>
      <c r="D19" s="3">
        <v>82.805120000000002</v>
      </c>
      <c r="E19" s="3">
        <v>83.907060000000001</v>
      </c>
      <c r="F19" s="3">
        <v>84.898319999999998</v>
      </c>
      <c r="G19" s="3">
        <v>84.013170000000002</v>
      </c>
      <c r="H19" s="3">
        <v>82.467309999999998</v>
      </c>
      <c r="I19" s="3" t="s">
        <v>63</v>
      </c>
      <c r="J19" s="3" t="s">
        <v>63</v>
      </c>
      <c r="K19" s="3">
        <v>77.95626</v>
      </c>
      <c r="L19" s="3">
        <v>76.874179999999996</v>
      </c>
      <c r="M19" s="3" t="s">
        <v>63</v>
      </c>
      <c r="N19" s="3"/>
      <c r="O19" s="3"/>
    </row>
    <row r="20" spans="1:15" x14ac:dyDescent="0.25">
      <c r="A20" s="3" t="s">
        <v>61</v>
      </c>
      <c r="B20" s="3" t="s">
        <v>73</v>
      </c>
      <c r="C20" s="3">
        <v>82.110150000000004</v>
      </c>
      <c r="D20" s="3">
        <v>82.390379999999993</v>
      </c>
      <c r="E20" s="3" t="s">
        <v>63</v>
      </c>
      <c r="F20" s="3">
        <v>80.243229999999997</v>
      </c>
      <c r="G20" s="3" t="s">
        <v>63</v>
      </c>
      <c r="H20" s="3">
        <v>86.225800000000007</v>
      </c>
      <c r="I20" s="3">
        <v>85.041740000000004</v>
      </c>
      <c r="J20" s="3">
        <v>85.479110000000006</v>
      </c>
      <c r="K20" s="3">
        <v>83.051190000000005</v>
      </c>
      <c r="L20" s="3" t="s">
        <v>63</v>
      </c>
      <c r="M20" s="3" t="s">
        <v>63</v>
      </c>
      <c r="N20" s="3"/>
      <c r="O20" s="3"/>
    </row>
    <row r="21" spans="1:15" x14ac:dyDescent="0.25">
      <c r="A21" s="3" t="s">
        <v>61</v>
      </c>
      <c r="B21" s="3" t="s">
        <v>74</v>
      </c>
      <c r="C21" s="3">
        <v>92.937569999999994</v>
      </c>
      <c r="D21" s="3">
        <v>93.661680000000004</v>
      </c>
      <c r="E21" s="3">
        <v>93.912980000000005</v>
      </c>
      <c r="F21" s="3">
        <v>94.078500000000005</v>
      </c>
      <c r="G21" s="3">
        <v>100</v>
      </c>
      <c r="H21" s="3">
        <v>100</v>
      </c>
      <c r="I21" s="3">
        <v>100</v>
      </c>
      <c r="J21" s="3">
        <v>100</v>
      </c>
      <c r="K21" s="3" t="s">
        <v>63</v>
      </c>
      <c r="L21" s="3" t="s">
        <v>63</v>
      </c>
      <c r="M21" s="3" t="s">
        <v>63</v>
      </c>
      <c r="N21" s="3"/>
      <c r="O21" s="3"/>
    </row>
    <row r="22" spans="1:15" x14ac:dyDescent="0.25">
      <c r="A22" s="3" t="s">
        <v>61</v>
      </c>
      <c r="B22" s="3" t="s">
        <v>75</v>
      </c>
      <c r="C22" s="3" t="s">
        <v>63</v>
      </c>
      <c r="D22" s="3" t="s">
        <v>63</v>
      </c>
      <c r="E22" s="3" t="s">
        <v>63</v>
      </c>
      <c r="F22" s="3" t="s">
        <v>63</v>
      </c>
      <c r="G22" s="3" t="s">
        <v>63</v>
      </c>
      <c r="H22" s="3" t="s">
        <v>63</v>
      </c>
      <c r="I22" s="3" t="s">
        <v>63</v>
      </c>
      <c r="J22" s="3" t="s">
        <v>63</v>
      </c>
      <c r="K22" s="3" t="s">
        <v>63</v>
      </c>
      <c r="L22" s="3">
        <v>99.202730000000003</v>
      </c>
      <c r="M22" s="3" t="s">
        <v>63</v>
      </c>
      <c r="N22" s="3"/>
      <c r="O22" s="3"/>
    </row>
    <row r="23" spans="1:15" x14ac:dyDescent="0.25">
      <c r="A23" s="3" t="s">
        <v>61</v>
      </c>
      <c r="B23" s="3" t="s">
        <v>76</v>
      </c>
      <c r="C23" s="3">
        <v>100</v>
      </c>
      <c r="D23" s="3">
        <v>100</v>
      </c>
      <c r="E23" s="3" t="s">
        <v>63</v>
      </c>
      <c r="F23" s="3" t="s">
        <v>63</v>
      </c>
      <c r="G23" s="3" t="s">
        <v>63</v>
      </c>
      <c r="H23" s="3" t="s">
        <v>63</v>
      </c>
      <c r="I23" s="3" t="s">
        <v>63</v>
      </c>
      <c r="J23" s="3">
        <v>98.944919999999996</v>
      </c>
      <c r="K23" s="3">
        <v>99.033349999999999</v>
      </c>
      <c r="L23" s="3">
        <v>99.976439999999997</v>
      </c>
      <c r="M23" s="3" t="s">
        <v>63</v>
      </c>
      <c r="N23" s="3"/>
      <c r="O23" s="3"/>
    </row>
    <row r="24" spans="1:15" x14ac:dyDescent="0.25">
      <c r="A24" s="3" t="s">
        <v>77</v>
      </c>
      <c r="B24" s="3" t="s">
        <v>78</v>
      </c>
      <c r="C24" s="3">
        <v>87.089320000000001</v>
      </c>
      <c r="D24" s="3">
        <v>88.267290000000003</v>
      </c>
      <c r="E24" s="3">
        <v>88.038629999999998</v>
      </c>
      <c r="F24" s="3">
        <v>85.190550000000002</v>
      </c>
      <c r="G24" s="3">
        <v>87.437560000000005</v>
      </c>
      <c r="H24" s="3">
        <v>82.320849999999993</v>
      </c>
      <c r="I24" s="3">
        <v>84.90804</v>
      </c>
      <c r="J24" s="3">
        <v>85.347040000000007</v>
      </c>
      <c r="K24" s="3">
        <v>86.412629999999993</v>
      </c>
      <c r="L24" s="3">
        <v>86.646739999999994</v>
      </c>
      <c r="M24" s="3" t="s">
        <v>63</v>
      </c>
      <c r="N24" s="3"/>
      <c r="O24" s="3"/>
    </row>
    <row r="25" spans="1:15" x14ac:dyDescent="0.25">
      <c r="A25" s="3" t="s">
        <v>77</v>
      </c>
      <c r="B25" s="3" t="s">
        <v>79</v>
      </c>
      <c r="C25" s="3">
        <v>99.055539999999993</v>
      </c>
      <c r="D25" s="3">
        <v>98.926289999999995</v>
      </c>
      <c r="E25" s="3">
        <v>100</v>
      </c>
      <c r="F25" s="3">
        <v>100</v>
      </c>
      <c r="G25" s="3">
        <v>100</v>
      </c>
      <c r="H25" s="3">
        <v>100</v>
      </c>
      <c r="I25" s="3">
        <v>100</v>
      </c>
      <c r="J25" s="3">
        <v>100</v>
      </c>
      <c r="K25" s="3">
        <v>100</v>
      </c>
      <c r="L25" s="3">
        <v>100</v>
      </c>
      <c r="M25" s="3" t="s">
        <v>63</v>
      </c>
      <c r="N25" s="3"/>
      <c r="O25" s="3"/>
    </row>
    <row r="26" spans="1:15" ht="30" x14ac:dyDescent="0.25">
      <c r="A26" s="3" t="s">
        <v>77</v>
      </c>
      <c r="B26" s="3" t="s">
        <v>80</v>
      </c>
      <c r="C26" s="3">
        <v>95.605639999999994</v>
      </c>
      <c r="D26" s="3">
        <v>95.791290000000004</v>
      </c>
      <c r="E26" s="3">
        <v>95.791849999999997</v>
      </c>
      <c r="F26" s="3">
        <v>96.007159999999999</v>
      </c>
      <c r="G26" s="3">
        <v>96.411330000000007</v>
      </c>
      <c r="H26" s="3">
        <v>96.174859999999995</v>
      </c>
      <c r="I26" s="3">
        <v>96.606629999999996</v>
      </c>
      <c r="J26" s="3">
        <v>96.894409999999993</v>
      </c>
      <c r="K26" s="3">
        <v>96.551090000000002</v>
      </c>
      <c r="L26" s="3">
        <v>95.982050000000001</v>
      </c>
      <c r="M26" s="3" t="s">
        <v>63</v>
      </c>
      <c r="N26" s="3"/>
      <c r="O26" s="3"/>
    </row>
    <row r="27" spans="1:15" x14ac:dyDescent="0.25">
      <c r="A27" s="3" t="s">
        <v>77</v>
      </c>
      <c r="B27" s="3" t="s">
        <v>81</v>
      </c>
      <c r="C27" s="3">
        <v>84.717820000000003</v>
      </c>
      <c r="D27" s="3">
        <v>85.830209999999994</v>
      </c>
      <c r="E27" s="3">
        <v>87.982569999999996</v>
      </c>
      <c r="F27" s="3">
        <v>88.162760000000006</v>
      </c>
      <c r="G27" s="3">
        <v>88.196520000000007</v>
      </c>
      <c r="H27" s="3">
        <v>96.167249999999996</v>
      </c>
      <c r="I27" s="3">
        <v>97.589100000000002</v>
      </c>
      <c r="J27" s="3">
        <v>98.194770000000005</v>
      </c>
      <c r="K27" s="3">
        <v>98.523489999999995</v>
      </c>
      <c r="L27" s="3">
        <v>98.917569999999998</v>
      </c>
      <c r="M27" s="3" t="s">
        <v>63</v>
      </c>
      <c r="N27" s="3"/>
      <c r="O27" s="3"/>
    </row>
    <row r="28" spans="1:15" x14ac:dyDescent="0.25">
      <c r="A28" s="3" t="s">
        <v>77</v>
      </c>
      <c r="B28" s="3" t="s">
        <v>84</v>
      </c>
      <c r="C28" s="3">
        <v>95.403059999999996</v>
      </c>
      <c r="D28" s="3">
        <v>93.766379999999998</v>
      </c>
      <c r="E28" s="3">
        <v>97.238079999999997</v>
      </c>
      <c r="F28" s="3">
        <v>97.980239999999995</v>
      </c>
      <c r="G28" s="3">
        <v>98.281289999999998</v>
      </c>
      <c r="H28" s="3">
        <v>98.426400000000001</v>
      </c>
      <c r="I28" s="3">
        <v>97.496470000000002</v>
      </c>
      <c r="J28" s="3">
        <v>97.016900000000007</v>
      </c>
      <c r="K28" s="3">
        <v>97.016959999999997</v>
      </c>
      <c r="L28" s="3">
        <v>96.910089999999997</v>
      </c>
      <c r="M28" s="3" t="s">
        <v>63</v>
      </c>
      <c r="N28" s="3"/>
      <c r="O28" s="3"/>
    </row>
    <row r="29" spans="1:15" x14ac:dyDescent="0.25">
      <c r="A29" s="3" t="s">
        <v>77</v>
      </c>
      <c r="B29" s="3" t="s">
        <v>85</v>
      </c>
      <c r="C29" s="3">
        <v>95.355689999999996</v>
      </c>
      <c r="D29" s="3">
        <v>96.12115</v>
      </c>
      <c r="E29" s="3">
        <v>96.432760000000002</v>
      </c>
      <c r="F29" s="3">
        <v>96.713300000000004</v>
      </c>
      <c r="G29" s="3">
        <v>98.647739999999999</v>
      </c>
      <c r="H29" s="3">
        <v>99.934389999999993</v>
      </c>
      <c r="I29" s="3">
        <v>99.734520000000003</v>
      </c>
      <c r="J29" s="3">
        <v>98.909490000000005</v>
      </c>
      <c r="K29" s="3">
        <v>97.298569999999998</v>
      </c>
      <c r="L29" s="3">
        <v>96.725300000000004</v>
      </c>
      <c r="M29" s="3" t="s">
        <v>63</v>
      </c>
      <c r="N29" s="3"/>
      <c r="O29" s="3"/>
    </row>
    <row r="30" spans="1:15" x14ac:dyDescent="0.25">
      <c r="A30" s="3" t="s">
        <v>77</v>
      </c>
      <c r="B30" s="3" t="s">
        <v>86</v>
      </c>
      <c r="C30" s="3">
        <v>97.571740000000005</v>
      </c>
      <c r="D30" s="3">
        <v>98.54289</v>
      </c>
      <c r="E30" s="3">
        <v>99.360699999999994</v>
      </c>
      <c r="F30" s="3">
        <v>100</v>
      </c>
      <c r="G30" s="3">
        <v>100</v>
      </c>
      <c r="H30" s="3" t="s">
        <v>63</v>
      </c>
      <c r="I30" s="3">
        <v>100</v>
      </c>
      <c r="J30" s="3" t="s">
        <v>63</v>
      </c>
      <c r="K30" s="3">
        <v>93.270169999999993</v>
      </c>
      <c r="L30" s="3" t="s">
        <v>63</v>
      </c>
      <c r="M30" s="3" t="s">
        <v>63</v>
      </c>
      <c r="N30" s="3"/>
      <c r="O30" s="3"/>
    </row>
    <row r="31" spans="1:15" x14ac:dyDescent="0.25">
      <c r="A31" s="3" t="s">
        <v>77</v>
      </c>
      <c r="B31" s="3" t="s">
        <v>87</v>
      </c>
      <c r="C31" s="3">
        <v>99.86018</v>
      </c>
      <c r="D31" s="3" t="s">
        <v>63</v>
      </c>
      <c r="E31" s="3" t="s">
        <v>63</v>
      </c>
      <c r="F31" s="3" t="s">
        <v>63</v>
      </c>
      <c r="G31" s="3">
        <v>99.547989999999999</v>
      </c>
      <c r="H31" s="3" t="s">
        <v>63</v>
      </c>
      <c r="I31" s="3" t="s">
        <v>63</v>
      </c>
      <c r="J31" s="3" t="s">
        <v>63</v>
      </c>
      <c r="K31" s="3">
        <v>95.336939999999998</v>
      </c>
      <c r="L31" s="3" t="s">
        <v>63</v>
      </c>
      <c r="M31" s="3" t="s">
        <v>63</v>
      </c>
      <c r="N31" s="3"/>
      <c r="O31" s="3"/>
    </row>
    <row r="32" spans="1:15" x14ac:dyDescent="0.25">
      <c r="A32" s="3" t="s">
        <v>77</v>
      </c>
      <c r="B32" s="3" t="s">
        <v>252</v>
      </c>
      <c r="C32" s="3" t="s">
        <v>63</v>
      </c>
      <c r="D32" s="3" t="s">
        <v>63</v>
      </c>
      <c r="E32" s="3" t="s">
        <v>63</v>
      </c>
      <c r="F32" s="3" t="s">
        <v>63</v>
      </c>
      <c r="G32" s="3">
        <v>100</v>
      </c>
      <c r="H32" s="3">
        <v>100</v>
      </c>
      <c r="I32" s="3">
        <v>100</v>
      </c>
      <c r="J32" s="3">
        <v>100</v>
      </c>
      <c r="K32" s="3">
        <v>100</v>
      </c>
      <c r="L32" s="3" t="s">
        <v>63</v>
      </c>
      <c r="M32" s="3" t="s">
        <v>63</v>
      </c>
      <c r="N32" s="3"/>
      <c r="O32" s="3"/>
    </row>
    <row r="33" spans="1:15" x14ac:dyDescent="0.25">
      <c r="A33" s="3" t="s">
        <v>77</v>
      </c>
      <c r="B33" s="3" t="s">
        <v>88</v>
      </c>
      <c r="C33" s="3" t="s">
        <v>63</v>
      </c>
      <c r="D33" s="3" t="s">
        <v>63</v>
      </c>
      <c r="E33" s="3" t="s">
        <v>63</v>
      </c>
      <c r="F33" s="3" t="s">
        <v>63</v>
      </c>
      <c r="G33" s="3" t="s">
        <v>63</v>
      </c>
      <c r="H33" s="3" t="s">
        <v>63</v>
      </c>
      <c r="I33" s="3">
        <v>98.995810000000006</v>
      </c>
      <c r="J33" s="3">
        <v>98.998059999999995</v>
      </c>
      <c r="K33" s="3">
        <v>98.263159999999999</v>
      </c>
      <c r="L33" s="3" t="s">
        <v>63</v>
      </c>
      <c r="M33" s="3" t="s">
        <v>63</v>
      </c>
      <c r="N33" s="3"/>
      <c r="O33" s="3"/>
    </row>
    <row r="34" spans="1:15" x14ac:dyDescent="0.25">
      <c r="A34" s="3" t="s">
        <v>77</v>
      </c>
      <c r="B34" s="3" t="s">
        <v>89</v>
      </c>
      <c r="C34" s="3" t="s">
        <v>63</v>
      </c>
      <c r="D34" s="3" t="s">
        <v>63</v>
      </c>
      <c r="E34" s="3" t="s">
        <v>63</v>
      </c>
      <c r="F34" s="3" t="s">
        <v>63</v>
      </c>
      <c r="G34" s="3">
        <v>100</v>
      </c>
      <c r="H34" s="3">
        <v>100</v>
      </c>
      <c r="I34" s="3">
        <v>100</v>
      </c>
      <c r="J34" s="3">
        <v>100</v>
      </c>
      <c r="K34" s="3" t="s">
        <v>63</v>
      </c>
      <c r="L34" s="3">
        <v>100</v>
      </c>
      <c r="M34" s="3" t="s">
        <v>63</v>
      </c>
      <c r="N34" s="3"/>
      <c r="O34" s="3"/>
    </row>
    <row r="35" spans="1:15" x14ac:dyDescent="0.25">
      <c r="A35" s="3" t="s">
        <v>77</v>
      </c>
      <c r="B35" s="3" t="s">
        <v>91</v>
      </c>
      <c r="C35" s="3">
        <v>98.334869999999995</v>
      </c>
      <c r="D35" s="3">
        <v>99.302580000000006</v>
      </c>
      <c r="E35" s="3">
        <v>99.588300000000004</v>
      </c>
      <c r="F35" s="3" t="s">
        <v>63</v>
      </c>
      <c r="G35" s="3">
        <v>100</v>
      </c>
      <c r="H35" s="3">
        <v>99.476050000000001</v>
      </c>
      <c r="I35" s="3">
        <v>99.77422</v>
      </c>
      <c r="J35" s="3">
        <v>99.720219999999998</v>
      </c>
      <c r="K35" s="3">
        <v>99.868380000000002</v>
      </c>
      <c r="L35" s="3">
        <v>99.520930000000007</v>
      </c>
      <c r="M35" s="3" t="s">
        <v>63</v>
      </c>
      <c r="N35" s="3"/>
      <c r="O35" s="3"/>
    </row>
    <row r="36" spans="1:15" x14ac:dyDescent="0.25">
      <c r="A36" s="3" t="s">
        <v>92</v>
      </c>
      <c r="B36" s="3" t="s">
        <v>93</v>
      </c>
      <c r="C36" s="3" t="s">
        <v>63</v>
      </c>
      <c r="D36" s="3" t="s">
        <v>63</v>
      </c>
      <c r="E36" s="3" t="s">
        <v>63</v>
      </c>
      <c r="F36" s="3" t="s">
        <v>63</v>
      </c>
      <c r="G36" s="3" t="s">
        <v>63</v>
      </c>
      <c r="H36" s="3" t="s">
        <v>63</v>
      </c>
      <c r="I36" s="3" t="s">
        <v>63</v>
      </c>
      <c r="J36" s="3" t="s">
        <v>63</v>
      </c>
      <c r="K36" s="3">
        <v>89.920810000000003</v>
      </c>
      <c r="L36" s="3" t="s">
        <v>63</v>
      </c>
      <c r="M36" s="3" t="s">
        <v>63</v>
      </c>
      <c r="N36" s="3"/>
      <c r="O36" s="3"/>
    </row>
    <row r="37" spans="1:15" x14ac:dyDescent="0.25">
      <c r="A37" s="3" t="s">
        <v>92</v>
      </c>
      <c r="B37" s="3" t="s">
        <v>94</v>
      </c>
      <c r="C37" s="3">
        <v>100</v>
      </c>
      <c r="D37" s="3">
        <v>100</v>
      </c>
      <c r="E37" s="3">
        <v>100</v>
      </c>
      <c r="F37" s="3">
        <v>100</v>
      </c>
      <c r="G37" s="3">
        <v>100</v>
      </c>
      <c r="H37" s="3">
        <v>100</v>
      </c>
      <c r="I37" s="3">
        <v>100</v>
      </c>
      <c r="J37" s="3">
        <v>100</v>
      </c>
      <c r="K37" s="3">
        <v>100</v>
      </c>
      <c r="L37" s="3">
        <v>100</v>
      </c>
      <c r="M37" s="3" t="s">
        <v>63</v>
      </c>
      <c r="N37" s="3"/>
      <c r="O37" s="3"/>
    </row>
    <row r="38" spans="1:15" x14ac:dyDescent="0.25">
      <c r="A38" s="3" t="s">
        <v>92</v>
      </c>
      <c r="B38" s="3" t="s">
        <v>96</v>
      </c>
      <c r="C38" s="3">
        <v>99.761579999999995</v>
      </c>
      <c r="D38" s="3">
        <v>99.877350000000007</v>
      </c>
      <c r="E38" s="3">
        <v>99.643990000000002</v>
      </c>
      <c r="F38" s="3">
        <v>99.628510000000006</v>
      </c>
      <c r="G38" s="3">
        <v>99.437070000000006</v>
      </c>
      <c r="H38" s="3">
        <v>99.387169999999998</v>
      </c>
      <c r="I38" s="3">
        <v>99.472859999999997</v>
      </c>
      <c r="J38" s="3">
        <v>99.648840000000007</v>
      </c>
      <c r="K38" s="3">
        <v>99.554879999999997</v>
      </c>
      <c r="L38" s="3" t="s">
        <v>63</v>
      </c>
      <c r="M38" s="3" t="s">
        <v>63</v>
      </c>
      <c r="N38" s="3"/>
      <c r="O38" s="3"/>
    </row>
    <row r="39" spans="1:15" x14ac:dyDescent="0.25">
      <c r="A39" s="3" t="s">
        <v>92</v>
      </c>
      <c r="B39" s="3" t="s">
        <v>98</v>
      </c>
      <c r="C39" s="3" t="s">
        <v>63</v>
      </c>
      <c r="D39" s="3">
        <v>100</v>
      </c>
      <c r="E39" s="3">
        <v>100</v>
      </c>
      <c r="F39" s="3" t="s">
        <v>63</v>
      </c>
      <c r="G39" s="3">
        <v>100</v>
      </c>
      <c r="H39" s="3" t="s">
        <v>63</v>
      </c>
      <c r="I39" s="3">
        <v>100</v>
      </c>
      <c r="J39" s="3" t="s">
        <v>63</v>
      </c>
      <c r="K39" s="3" t="s">
        <v>63</v>
      </c>
      <c r="L39" s="3" t="s">
        <v>63</v>
      </c>
      <c r="M39" s="3" t="s">
        <v>63</v>
      </c>
      <c r="N39" s="3"/>
      <c r="O39" s="3"/>
    </row>
    <row r="40" spans="1:15" x14ac:dyDescent="0.25">
      <c r="A40" s="3" t="s">
        <v>92</v>
      </c>
      <c r="B40" s="3" t="s">
        <v>285</v>
      </c>
      <c r="C40" s="3" t="s">
        <v>63</v>
      </c>
      <c r="D40" s="3" t="s">
        <v>63</v>
      </c>
      <c r="E40" s="3" t="s">
        <v>63</v>
      </c>
      <c r="F40" s="3" t="s">
        <v>63</v>
      </c>
      <c r="G40" s="3" t="s">
        <v>63</v>
      </c>
      <c r="H40" s="3" t="s">
        <v>63</v>
      </c>
      <c r="I40" s="3">
        <v>85.294120000000007</v>
      </c>
      <c r="J40" s="3">
        <v>100</v>
      </c>
      <c r="K40" s="3" t="s">
        <v>63</v>
      </c>
      <c r="L40" s="3">
        <v>0</v>
      </c>
      <c r="M40" s="3" t="s">
        <v>63</v>
      </c>
      <c r="N40" s="3"/>
      <c r="O40" s="3"/>
    </row>
    <row r="41" spans="1:15" x14ac:dyDescent="0.25">
      <c r="A41" s="3" t="s">
        <v>92</v>
      </c>
      <c r="B41" s="3" t="s">
        <v>108</v>
      </c>
      <c r="C41" s="3">
        <v>0</v>
      </c>
      <c r="D41" s="3">
        <v>0</v>
      </c>
      <c r="E41" s="3">
        <v>0</v>
      </c>
      <c r="F41" s="3">
        <v>0</v>
      </c>
      <c r="G41" s="3">
        <v>0</v>
      </c>
      <c r="H41" s="3">
        <v>0</v>
      </c>
      <c r="I41" s="3">
        <v>0</v>
      </c>
      <c r="J41" s="3">
        <v>0</v>
      </c>
      <c r="K41" s="3">
        <v>0</v>
      </c>
      <c r="L41" s="3">
        <v>0</v>
      </c>
      <c r="M41" s="3">
        <v>0</v>
      </c>
      <c r="N41" s="3"/>
      <c r="O41" s="3"/>
    </row>
    <row r="42" spans="1:15" x14ac:dyDescent="0.25">
      <c r="A42" s="3" t="s">
        <v>92</v>
      </c>
      <c r="B42" s="3" t="s">
        <v>117</v>
      </c>
      <c r="C42" s="3" t="s">
        <v>63</v>
      </c>
      <c r="D42" s="3" t="s">
        <v>63</v>
      </c>
      <c r="E42" s="3" t="s">
        <v>63</v>
      </c>
      <c r="F42" s="3" t="s">
        <v>63</v>
      </c>
      <c r="G42" s="3" t="s">
        <v>63</v>
      </c>
      <c r="H42" s="3" t="s">
        <v>63</v>
      </c>
      <c r="I42" s="3" t="s">
        <v>63</v>
      </c>
      <c r="J42" s="3" t="s">
        <v>63</v>
      </c>
      <c r="K42" s="3" t="s">
        <v>63</v>
      </c>
      <c r="L42" s="3">
        <v>63.529409999999999</v>
      </c>
      <c r="M42" s="3">
        <v>75</v>
      </c>
      <c r="N42" s="3"/>
      <c r="O42" s="3"/>
    </row>
    <row r="43" spans="1:15" x14ac:dyDescent="0.25">
      <c r="A43" s="3" t="s">
        <v>92</v>
      </c>
      <c r="B43" s="3" t="s">
        <v>122</v>
      </c>
      <c r="C43" s="3" t="s">
        <v>63</v>
      </c>
      <c r="D43" s="3" t="s">
        <v>63</v>
      </c>
      <c r="E43" s="3" t="s">
        <v>63</v>
      </c>
      <c r="F43" s="3" t="s">
        <v>63</v>
      </c>
      <c r="G43" s="3">
        <v>93.819059999999993</v>
      </c>
      <c r="H43" s="3">
        <v>100</v>
      </c>
      <c r="I43" s="3">
        <v>99.165930000000003</v>
      </c>
      <c r="J43" s="3">
        <v>99.086290000000005</v>
      </c>
      <c r="K43" s="3">
        <v>98.976849999999999</v>
      </c>
      <c r="L43" s="3">
        <v>100</v>
      </c>
      <c r="M43" s="3" t="s">
        <v>63</v>
      </c>
      <c r="N43" s="3"/>
      <c r="O43" s="3"/>
    </row>
    <row r="44" spans="1:15" x14ac:dyDescent="0.25">
      <c r="A44" s="3" t="s">
        <v>92</v>
      </c>
      <c r="B44" s="3" t="s">
        <v>125</v>
      </c>
      <c r="C44" s="3" t="s">
        <v>63</v>
      </c>
      <c r="D44" s="3" t="s">
        <v>63</v>
      </c>
      <c r="E44" s="3" t="s">
        <v>63</v>
      </c>
      <c r="F44" s="3" t="s">
        <v>63</v>
      </c>
      <c r="G44" s="3" t="s">
        <v>63</v>
      </c>
      <c r="H44" s="3" t="s">
        <v>63</v>
      </c>
      <c r="I44" s="3" t="s">
        <v>63</v>
      </c>
      <c r="J44" s="3" t="s">
        <v>63</v>
      </c>
      <c r="K44" s="3">
        <v>90.204080000000005</v>
      </c>
      <c r="L44" s="3">
        <v>90.123459999999994</v>
      </c>
      <c r="M44" s="3" t="s">
        <v>63</v>
      </c>
      <c r="N44" s="3"/>
      <c r="O44" s="3"/>
    </row>
    <row r="45" spans="1:15" x14ac:dyDescent="0.25">
      <c r="A45" s="3" t="s">
        <v>92</v>
      </c>
      <c r="B45" s="3" t="s">
        <v>126</v>
      </c>
      <c r="C45" s="3" t="s">
        <v>63</v>
      </c>
      <c r="D45" s="3">
        <v>70.420419999999993</v>
      </c>
      <c r="E45" s="3">
        <v>55.734430000000003</v>
      </c>
      <c r="F45" s="3" t="s">
        <v>63</v>
      </c>
      <c r="G45" s="3" t="s">
        <v>63</v>
      </c>
      <c r="H45" s="3" t="s">
        <v>63</v>
      </c>
      <c r="I45" s="3" t="s">
        <v>63</v>
      </c>
      <c r="J45" s="3" t="s">
        <v>63</v>
      </c>
      <c r="K45" s="3" t="s">
        <v>63</v>
      </c>
      <c r="L45" s="3" t="s">
        <v>63</v>
      </c>
      <c r="M45" s="3" t="s">
        <v>63</v>
      </c>
      <c r="N45" s="3"/>
      <c r="O45" s="3"/>
    </row>
    <row r="46" spans="1:15" x14ac:dyDescent="0.25">
      <c r="A46" s="3" t="s">
        <v>92</v>
      </c>
      <c r="B46" s="3" t="s">
        <v>132</v>
      </c>
      <c r="C46" s="3">
        <v>99.862759999999994</v>
      </c>
      <c r="D46" s="3">
        <v>99.872389999999996</v>
      </c>
      <c r="E46" s="3">
        <v>99.888310000000004</v>
      </c>
      <c r="F46" s="3" t="s">
        <v>63</v>
      </c>
      <c r="G46" s="3" t="s">
        <v>63</v>
      </c>
      <c r="H46" s="3" t="s">
        <v>63</v>
      </c>
      <c r="I46" s="3">
        <v>86.02861</v>
      </c>
      <c r="J46" s="3">
        <v>86.760980000000004</v>
      </c>
      <c r="K46" s="3">
        <v>87.300539999999998</v>
      </c>
      <c r="L46" s="3">
        <v>89.112790000000004</v>
      </c>
      <c r="M46" s="3" t="s">
        <v>63</v>
      </c>
      <c r="N46" s="3"/>
      <c r="O46" s="3"/>
    </row>
    <row r="47" spans="1:15" x14ac:dyDescent="0.25">
      <c r="A47" s="3" t="s">
        <v>134</v>
      </c>
      <c r="B47" s="3" t="s">
        <v>286</v>
      </c>
      <c r="C47" s="3">
        <v>52.678570000000001</v>
      </c>
      <c r="D47" s="3">
        <v>71.171170000000004</v>
      </c>
      <c r="E47" s="3" t="s">
        <v>63</v>
      </c>
      <c r="F47" s="3" t="s">
        <v>63</v>
      </c>
      <c r="G47" s="3" t="s">
        <v>63</v>
      </c>
      <c r="H47" s="3" t="s">
        <v>63</v>
      </c>
      <c r="I47" s="3" t="s">
        <v>63</v>
      </c>
      <c r="J47" s="3" t="s">
        <v>63</v>
      </c>
      <c r="K47" s="3" t="s">
        <v>63</v>
      </c>
      <c r="L47" s="3" t="s">
        <v>63</v>
      </c>
      <c r="M47" s="3" t="s">
        <v>63</v>
      </c>
      <c r="N47" s="3"/>
      <c r="O47" s="3"/>
    </row>
    <row r="48" spans="1:15" x14ac:dyDescent="0.25">
      <c r="A48" s="3" t="s">
        <v>134</v>
      </c>
      <c r="B48" s="3" t="s">
        <v>287</v>
      </c>
      <c r="C48" s="3">
        <v>54.752339999999997</v>
      </c>
      <c r="D48" s="3">
        <v>64.839569999999995</v>
      </c>
      <c r="E48" s="3">
        <v>60.132449999999999</v>
      </c>
      <c r="F48" s="3" t="s">
        <v>63</v>
      </c>
      <c r="G48" s="3">
        <v>70.16807</v>
      </c>
      <c r="H48" s="3">
        <v>65.291610000000006</v>
      </c>
      <c r="I48" s="3" t="s">
        <v>63</v>
      </c>
      <c r="J48" s="3">
        <v>55.151519999999998</v>
      </c>
      <c r="K48" s="3">
        <v>52.818629999999999</v>
      </c>
      <c r="L48" s="3" t="s">
        <v>63</v>
      </c>
      <c r="M48" s="3" t="s">
        <v>63</v>
      </c>
      <c r="N48" s="3"/>
      <c r="O48" s="3"/>
    </row>
    <row r="49" spans="1:15" x14ac:dyDescent="0.25">
      <c r="A49" s="3" t="s">
        <v>134</v>
      </c>
      <c r="B49" s="3" t="s">
        <v>136</v>
      </c>
      <c r="C49" s="3">
        <v>100</v>
      </c>
      <c r="D49" s="3">
        <v>99.834440000000001</v>
      </c>
      <c r="E49" s="3">
        <v>99.500829999999993</v>
      </c>
      <c r="F49" s="3" t="s">
        <v>63</v>
      </c>
      <c r="G49" s="3" t="s">
        <v>63</v>
      </c>
      <c r="H49" s="3" t="s">
        <v>63</v>
      </c>
      <c r="I49" s="3" t="s">
        <v>63</v>
      </c>
      <c r="J49" s="3" t="s">
        <v>63</v>
      </c>
      <c r="K49" s="3" t="s">
        <v>63</v>
      </c>
      <c r="L49" s="3" t="s">
        <v>63</v>
      </c>
      <c r="M49" s="3" t="s">
        <v>63</v>
      </c>
      <c r="N49" s="3"/>
      <c r="O49" s="3"/>
    </row>
    <row r="50" spans="1:15" x14ac:dyDescent="0.25">
      <c r="A50" s="3" t="s">
        <v>134</v>
      </c>
      <c r="B50" s="3" t="s">
        <v>288</v>
      </c>
      <c r="C50" s="3">
        <v>91.54871</v>
      </c>
      <c r="D50" s="3">
        <v>94.288579999999996</v>
      </c>
      <c r="E50" s="3">
        <v>94.430840000000003</v>
      </c>
      <c r="F50" s="3">
        <v>87.409869999999998</v>
      </c>
      <c r="G50" s="3">
        <v>81.468729999999994</v>
      </c>
      <c r="H50" s="3">
        <v>89.646299999999997</v>
      </c>
      <c r="I50" s="3">
        <v>90.068280000000001</v>
      </c>
      <c r="J50" s="3">
        <v>89.646299999999997</v>
      </c>
      <c r="K50" s="3">
        <v>89.782470000000004</v>
      </c>
      <c r="L50" s="3" t="s">
        <v>63</v>
      </c>
      <c r="M50" s="3" t="s">
        <v>63</v>
      </c>
      <c r="N50" s="3"/>
      <c r="O50" s="3"/>
    </row>
    <row r="51" spans="1:15" x14ac:dyDescent="0.25">
      <c r="A51" s="3" t="s">
        <v>134</v>
      </c>
      <c r="B51" s="3" t="s">
        <v>137</v>
      </c>
      <c r="C51" s="3">
        <v>58.495980000000003</v>
      </c>
      <c r="D51" s="3">
        <v>55.406979999999997</v>
      </c>
      <c r="E51" s="3" t="s">
        <v>63</v>
      </c>
      <c r="F51" s="3" t="s">
        <v>63</v>
      </c>
      <c r="G51" s="3">
        <v>68.768770000000004</v>
      </c>
      <c r="H51" s="3">
        <v>65.833330000000004</v>
      </c>
      <c r="I51" s="3">
        <v>69.027690000000007</v>
      </c>
      <c r="J51" s="3">
        <v>79.806359999999998</v>
      </c>
      <c r="K51" s="3">
        <v>76.470590000000001</v>
      </c>
      <c r="L51" s="3">
        <v>75.107299999999995</v>
      </c>
      <c r="M51" s="3" t="s">
        <v>63</v>
      </c>
      <c r="N51" s="3"/>
      <c r="O51" s="3"/>
    </row>
    <row r="52" spans="1:15" x14ac:dyDescent="0.25">
      <c r="A52" s="3" t="s">
        <v>134</v>
      </c>
      <c r="B52" s="3" t="s">
        <v>138</v>
      </c>
      <c r="C52" s="3">
        <v>45.204900000000002</v>
      </c>
      <c r="D52" s="3">
        <v>47.511499999999998</v>
      </c>
      <c r="E52" s="3">
        <v>54.344329999999999</v>
      </c>
      <c r="F52" s="3">
        <v>48.776299999999999</v>
      </c>
      <c r="G52" s="3">
        <v>60.749679999999998</v>
      </c>
      <c r="H52" s="3">
        <v>67.503919999999994</v>
      </c>
      <c r="I52" s="3">
        <v>72.844830000000002</v>
      </c>
      <c r="J52" s="3" t="s">
        <v>63</v>
      </c>
      <c r="K52" s="3">
        <v>79.228369999999998</v>
      </c>
      <c r="L52" s="3">
        <v>17.727789999999999</v>
      </c>
      <c r="M52" s="3" t="s">
        <v>63</v>
      </c>
      <c r="N52" s="3"/>
      <c r="O52" s="3"/>
    </row>
    <row r="53" spans="1:15" x14ac:dyDescent="0.25">
      <c r="A53" s="3" t="s">
        <v>134</v>
      </c>
      <c r="B53" s="3" t="s">
        <v>274</v>
      </c>
      <c r="C53" s="3" t="s">
        <v>63</v>
      </c>
      <c r="D53" s="3" t="s">
        <v>63</v>
      </c>
      <c r="E53" s="3" t="s">
        <v>63</v>
      </c>
      <c r="F53" s="3">
        <v>82.84975</v>
      </c>
      <c r="G53" s="3">
        <v>85.622489999999999</v>
      </c>
      <c r="H53" s="3">
        <v>86.609639999999999</v>
      </c>
      <c r="I53" s="3">
        <v>86.716489999999993</v>
      </c>
      <c r="J53" s="3">
        <v>87.799610000000001</v>
      </c>
      <c r="K53" s="3">
        <v>90.378780000000006</v>
      </c>
      <c r="L53" s="3" t="s">
        <v>63</v>
      </c>
      <c r="M53" s="3" t="s">
        <v>63</v>
      </c>
      <c r="N53" s="3"/>
      <c r="O53" s="3"/>
    </row>
    <row r="54" spans="1:15" x14ac:dyDescent="0.25">
      <c r="A54" s="3" t="s">
        <v>134</v>
      </c>
      <c r="B54" s="3" t="s">
        <v>289</v>
      </c>
      <c r="C54" s="3" t="s">
        <v>63</v>
      </c>
      <c r="D54" s="3" t="s">
        <v>63</v>
      </c>
      <c r="E54" s="3" t="s">
        <v>63</v>
      </c>
      <c r="F54" s="3" t="s">
        <v>63</v>
      </c>
      <c r="G54" s="3">
        <v>80.286739999999995</v>
      </c>
      <c r="H54" s="3">
        <v>91.60839</v>
      </c>
      <c r="I54" s="3">
        <v>81.210189999999997</v>
      </c>
      <c r="J54" s="3">
        <v>80.13937</v>
      </c>
      <c r="K54" s="3">
        <v>95.1417</v>
      </c>
      <c r="L54" s="3" t="s">
        <v>63</v>
      </c>
      <c r="M54" s="3" t="s">
        <v>63</v>
      </c>
      <c r="N54" s="3"/>
      <c r="O54" s="3"/>
    </row>
    <row r="55" spans="1:15" x14ac:dyDescent="0.25">
      <c r="A55" s="3" t="s">
        <v>134</v>
      </c>
      <c r="B55" s="3" t="s">
        <v>290</v>
      </c>
      <c r="C55" s="3" t="s">
        <v>63</v>
      </c>
      <c r="D55" s="3">
        <v>94.848479999999995</v>
      </c>
      <c r="E55" s="3">
        <v>97.029700000000005</v>
      </c>
      <c r="F55" s="3">
        <v>88.118809999999996</v>
      </c>
      <c r="G55" s="3" t="s">
        <v>63</v>
      </c>
      <c r="H55" s="3" t="s">
        <v>63</v>
      </c>
      <c r="I55" s="3" t="s">
        <v>63</v>
      </c>
      <c r="J55" s="3" t="s">
        <v>63</v>
      </c>
      <c r="K55" s="3">
        <v>100</v>
      </c>
      <c r="L55" s="3" t="s">
        <v>63</v>
      </c>
      <c r="M55" s="3" t="s">
        <v>63</v>
      </c>
      <c r="N55" s="3"/>
      <c r="O55" s="3"/>
    </row>
    <row r="56" spans="1:15" x14ac:dyDescent="0.25">
      <c r="A56" s="3" t="s">
        <v>134</v>
      </c>
      <c r="B56" s="3" t="s">
        <v>141</v>
      </c>
      <c r="C56" s="3">
        <v>100</v>
      </c>
      <c r="D56" s="3">
        <v>100</v>
      </c>
      <c r="E56" s="3">
        <v>100</v>
      </c>
      <c r="F56" s="3">
        <v>97.283270000000002</v>
      </c>
      <c r="G56" s="3">
        <v>98.230879999999999</v>
      </c>
      <c r="H56" s="3">
        <v>94.025139999999993</v>
      </c>
      <c r="I56" s="3">
        <v>94.854550000000003</v>
      </c>
      <c r="J56" s="3">
        <v>94.721879999999999</v>
      </c>
      <c r="K56" s="3" t="s">
        <v>63</v>
      </c>
      <c r="L56" s="3" t="s">
        <v>63</v>
      </c>
      <c r="M56" s="3" t="s">
        <v>63</v>
      </c>
      <c r="N56" s="3"/>
      <c r="O56" s="3"/>
    </row>
    <row r="57" spans="1:15" x14ac:dyDescent="0.25">
      <c r="A57" s="3" t="s">
        <v>134</v>
      </c>
      <c r="B57" s="3" t="s">
        <v>142</v>
      </c>
      <c r="C57" s="3">
        <v>89.483249999999998</v>
      </c>
      <c r="D57" s="3">
        <v>91.44802</v>
      </c>
      <c r="E57" s="3" t="s">
        <v>63</v>
      </c>
      <c r="F57" s="3">
        <v>93.975430000000003</v>
      </c>
      <c r="G57" s="3">
        <v>93.980590000000007</v>
      </c>
      <c r="H57" s="3">
        <v>93.908810000000003</v>
      </c>
      <c r="I57" s="3">
        <v>93.75582</v>
      </c>
      <c r="J57" s="3">
        <v>93.526470000000003</v>
      </c>
      <c r="K57" s="3">
        <v>94.363990000000001</v>
      </c>
      <c r="L57" s="3">
        <v>94.527150000000006</v>
      </c>
      <c r="M57" s="3" t="s">
        <v>63</v>
      </c>
      <c r="N57" s="3"/>
      <c r="O57" s="3"/>
    </row>
    <row r="58" spans="1:15" x14ac:dyDescent="0.25">
      <c r="A58" s="3" t="s">
        <v>134</v>
      </c>
      <c r="B58" s="3" t="s">
        <v>236</v>
      </c>
      <c r="C58" s="3">
        <v>100</v>
      </c>
      <c r="D58" s="3">
        <v>100</v>
      </c>
      <c r="E58" s="3">
        <v>100</v>
      </c>
      <c r="F58" s="3">
        <v>100</v>
      </c>
      <c r="G58" s="3">
        <v>100</v>
      </c>
      <c r="H58" s="3">
        <v>100</v>
      </c>
      <c r="I58" s="3">
        <v>100</v>
      </c>
      <c r="J58" s="3">
        <v>100</v>
      </c>
      <c r="K58" s="3">
        <v>100</v>
      </c>
      <c r="L58" s="3">
        <v>100</v>
      </c>
      <c r="M58" s="3" t="s">
        <v>63</v>
      </c>
      <c r="N58" s="3"/>
      <c r="O58" s="3"/>
    </row>
    <row r="59" spans="1:15" x14ac:dyDescent="0.25">
      <c r="A59" s="3" t="s">
        <v>134</v>
      </c>
      <c r="B59" s="3" t="s">
        <v>143</v>
      </c>
      <c r="C59" s="3">
        <v>60.826770000000003</v>
      </c>
      <c r="D59" s="3">
        <v>57.729939999999999</v>
      </c>
      <c r="E59" s="3">
        <v>60.658909999999999</v>
      </c>
      <c r="F59" s="3">
        <v>65.217389999999995</v>
      </c>
      <c r="G59" s="3">
        <v>64.814809999999994</v>
      </c>
      <c r="H59" s="3">
        <v>64.498140000000006</v>
      </c>
      <c r="I59" s="3">
        <v>65.714290000000005</v>
      </c>
      <c r="J59" s="3" t="s">
        <v>63</v>
      </c>
      <c r="K59" s="3" t="s">
        <v>63</v>
      </c>
      <c r="L59" s="3">
        <v>62.857140000000001</v>
      </c>
      <c r="M59" s="3" t="s">
        <v>63</v>
      </c>
      <c r="N59" s="3"/>
      <c r="O59" s="3"/>
    </row>
    <row r="60" spans="1:15" x14ac:dyDescent="0.25">
      <c r="A60" s="3" t="s">
        <v>134</v>
      </c>
      <c r="B60" s="3" t="s">
        <v>237</v>
      </c>
      <c r="C60" s="3">
        <v>84.857119999999995</v>
      </c>
      <c r="D60" s="3">
        <v>84.849599999999995</v>
      </c>
      <c r="E60" s="3">
        <v>85.053939999999997</v>
      </c>
      <c r="F60" s="3">
        <v>81.266030000000001</v>
      </c>
      <c r="G60" s="3">
        <v>81.266319999999993</v>
      </c>
      <c r="H60" s="3">
        <v>87.302520000000001</v>
      </c>
      <c r="I60" s="3">
        <v>87.301240000000007</v>
      </c>
      <c r="J60" s="3">
        <v>94.860770000000002</v>
      </c>
      <c r="K60" s="3">
        <v>94.854190000000003</v>
      </c>
      <c r="L60" s="3" t="s">
        <v>63</v>
      </c>
      <c r="M60" s="3" t="s">
        <v>63</v>
      </c>
      <c r="N60" s="3"/>
      <c r="O60" s="3"/>
    </row>
    <row r="61" spans="1:15" x14ac:dyDescent="0.25">
      <c r="A61" s="3" t="s">
        <v>134</v>
      </c>
      <c r="B61" s="3" t="s">
        <v>145</v>
      </c>
      <c r="C61" s="3" t="s">
        <v>63</v>
      </c>
      <c r="D61" s="3">
        <v>95.574700000000007</v>
      </c>
      <c r="E61" s="3" t="s">
        <v>63</v>
      </c>
      <c r="F61" s="3" t="s">
        <v>63</v>
      </c>
      <c r="G61" s="3" t="s">
        <v>63</v>
      </c>
      <c r="H61" s="3">
        <v>95.613320000000002</v>
      </c>
      <c r="I61" s="3">
        <v>95.741849999999999</v>
      </c>
      <c r="J61" s="3">
        <v>95.418350000000004</v>
      </c>
      <c r="K61" s="3">
        <v>95.454909999999998</v>
      </c>
      <c r="L61" s="3" t="s">
        <v>63</v>
      </c>
      <c r="M61" s="3" t="s">
        <v>63</v>
      </c>
      <c r="N61" s="3"/>
      <c r="O61" s="3"/>
    </row>
    <row r="62" spans="1:15" x14ac:dyDescent="0.25">
      <c r="A62" s="3" t="s">
        <v>134</v>
      </c>
      <c r="B62" s="3" t="s">
        <v>146</v>
      </c>
      <c r="C62" s="3">
        <v>65.334900000000005</v>
      </c>
      <c r="D62" s="3" t="s">
        <v>63</v>
      </c>
      <c r="E62" s="3" t="s">
        <v>63</v>
      </c>
      <c r="F62" s="3">
        <v>53.714289999999998</v>
      </c>
      <c r="G62" s="3">
        <v>62.971179999999997</v>
      </c>
      <c r="H62" s="3">
        <v>63.590389999999999</v>
      </c>
      <c r="I62" s="3">
        <v>62.997660000000003</v>
      </c>
      <c r="J62" s="3">
        <v>64.0625</v>
      </c>
      <c r="K62" s="3">
        <v>62.949190000000002</v>
      </c>
      <c r="L62" s="3" t="s">
        <v>63</v>
      </c>
      <c r="M62" s="3" t="s">
        <v>63</v>
      </c>
      <c r="N62" s="3"/>
      <c r="O62" s="3"/>
    </row>
    <row r="63" spans="1:15" x14ac:dyDescent="0.25">
      <c r="A63" s="3" t="s">
        <v>134</v>
      </c>
      <c r="B63" s="3" t="s">
        <v>148</v>
      </c>
      <c r="C63" s="3">
        <v>66.063010000000006</v>
      </c>
      <c r="D63" s="3">
        <v>67.696910000000003</v>
      </c>
      <c r="E63" s="3">
        <v>69.649420000000006</v>
      </c>
      <c r="F63" s="3" t="s">
        <v>63</v>
      </c>
      <c r="G63" s="3" t="s">
        <v>63</v>
      </c>
      <c r="H63" s="3" t="s">
        <v>63</v>
      </c>
      <c r="I63" s="3" t="s">
        <v>63</v>
      </c>
      <c r="J63" s="3" t="s">
        <v>63</v>
      </c>
      <c r="K63" s="3" t="s">
        <v>63</v>
      </c>
      <c r="L63" s="3" t="s">
        <v>63</v>
      </c>
      <c r="M63" s="3" t="s">
        <v>63</v>
      </c>
      <c r="N63" s="3"/>
      <c r="O63" s="3"/>
    </row>
    <row r="64" spans="1:15" x14ac:dyDescent="0.25">
      <c r="A64" s="3" t="s">
        <v>134</v>
      </c>
      <c r="B64" s="3" t="s">
        <v>151</v>
      </c>
      <c r="C64" s="3" t="s">
        <v>63</v>
      </c>
      <c r="D64" s="3" t="s">
        <v>63</v>
      </c>
      <c r="E64" s="3" t="s">
        <v>63</v>
      </c>
      <c r="F64" s="3" t="s">
        <v>63</v>
      </c>
      <c r="G64" s="3">
        <v>95.661550000000005</v>
      </c>
      <c r="H64" s="3">
        <v>93.376249999999999</v>
      </c>
      <c r="I64" s="3">
        <v>96.207509999999999</v>
      </c>
      <c r="J64" s="3" t="s">
        <v>63</v>
      </c>
      <c r="K64" s="3">
        <v>100</v>
      </c>
      <c r="L64" s="3">
        <v>100</v>
      </c>
      <c r="M64" s="3" t="s">
        <v>63</v>
      </c>
      <c r="N64" s="3"/>
      <c r="O64" s="3"/>
    </row>
    <row r="65" spans="1:15" x14ac:dyDescent="0.25">
      <c r="A65" s="3" t="s">
        <v>134</v>
      </c>
      <c r="B65" s="3" t="s">
        <v>152</v>
      </c>
      <c r="C65" s="3">
        <v>95.585909999999998</v>
      </c>
      <c r="D65" s="3">
        <v>96.000050000000002</v>
      </c>
      <c r="E65" s="3">
        <v>95.999930000000006</v>
      </c>
      <c r="F65" s="3">
        <v>92.95787</v>
      </c>
      <c r="G65" s="3">
        <v>93.275739999999999</v>
      </c>
      <c r="H65" s="3">
        <v>93.941590000000005</v>
      </c>
      <c r="I65" s="3">
        <v>94.591350000000006</v>
      </c>
      <c r="J65" s="3">
        <v>94.81147</v>
      </c>
      <c r="K65" s="3">
        <v>95.340850000000003</v>
      </c>
      <c r="L65" s="3" t="s">
        <v>63</v>
      </c>
      <c r="M65" s="3" t="s">
        <v>63</v>
      </c>
      <c r="N65" s="3"/>
      <c r="O65" s="3"/>
    </row>
    <row r="66" spans="1:15" x14ac:dyDescent="0.25">
      <c r="A66" s="3" t="s">
        <v>134</v>
      </c>
      <c r="B66" s="3" t="s">
        <v>291</v>
      </c>
      <c r="C66" s="3" t="s">
        <v>63</v>
      </c>
      <c r="D66" s="3" t="s">
        <v>63</v>
      </c>
      <c r="E66" s="3" t="s">
        <v>63</v>
      </c>
      <c r="F66" s="3" t="s">
        <v>63</v>
      </c>
      <c r="G66" s="3" t="s">
        <v>63</v>
      </c>
      <c r="H66" s="3" t="s">
        <v>63</v>
      </c>
      <c r="I66" s="3">
        <v>76.666669999999996</v>
      </c>
      <c r="J66" s="3" t="s">
        <v>63</v>
      </c>
      <c r="K66" s="3">
        <v>66.666669999999996</v>
      </c>
      <c r="L66" s="3">
        <v>75.862070000000003</v>
      </c>
      <c r="M66" s="3" t="s">
        <v>63</v>
      </c>
      <c r="N66" s="3"/>
      <c r="O66" s="3"/>
    </row>
    <row r="67" spans="1:15" x14ac:dyDescent="0.25">
      <c r="A67" s="3" t="s">
        <v>134</v>
      </c>
      <c r="B67" s="3" t="s">
        <v>153</v>
      </c>
      <c r="C67" s="3">
        <v>74.861800000000002</v>
      </c>
      <c r="D67" s="3" t="s">
        <v>63</v>
      </c>
      <c r="E67" s="3" t="s">
        <v>63</v>
      </c>
      <c r="F67" s="3" t="s">
        <v>63</v>
      </c>
      <c r="G67" s="3" t="s">
        <v>63</v>
      </c>
      <c r="H67" s="3" t="s">
        <v>63</v>
      </c>
      <c r="I67" s="3" t="s">
        <v>63</v>
      </c>
      <c r="J67" s="3" t="s">
        <v>63</v>
      </c>
      <c r="K67" s="3" t="s">
        <v>63</v>
      </c>
      <c r="L67" s="3" t="s">
        <v>63</v>
      </c>
      <c r="M67" s="3" t="s">
        <v>63</v>
      </c>
      <c r="N67" s="3"/>
      <c r="O67" s="3"/>
    </row>
    <row r="68" spans="1:15" x14ac:dyDescent="0.25">
      <c r="A68" s="3" t="s">
        <v>134</v>
      </c>
      <c r="B68" s="3" t="s">
        <v>154</v>
      </c>
      <c r="C68" s="3">
        <v>91.630210000000005</v>
      </c>
      <c r="D68" s="3">
        <v>91.516639999999995</v>
      </c>
      <c r="E68" s="3">
        <v>90.403310000000005</v>
      </c>
      <c r="F68" s="3" t="s">
        <v>63</v>
      </c>
      <c r="G68" s="3">
        <v>83.189030000000002</v>
      </c>
      <c r="H68" s="3">
        <v>99.244969999999995</v>
      </c>
      <c r="I68" s="3">
        <v>99.244969999999995</v>
      </c>
      <c r="J68" s="3">
        <v>99.244969999999995</v>
      </c>
      <c r="K68" s="3" t="s">
        <v>63</v>
      </c>
      <c r="L68" s="3" t="s">
        <v>63</v>
      </c>
      <c r="M68" s="3" t="s">
        <v>63</v>
      </c>
      <c r="N68" s="3"/>
      <c r="O68" s="3"/>
    </row>
    <row r="69" spans="1:15" x14ac:dyDescent="0.25">
      <c r="A69" s="3" t="s">
        <v>134</v>
      </c>
      <c r="B69" s="3" t="s">
        <v>155</v>
      </c>
      <c r="C69" s="3" t="s">
        <v>63</v>
      </c>
      <c r="D69" s="3" t="s">
        <v>63</v>
      </c>
      <c r="E69" s="3">
        <v>92.076440000000005</v>
      </c>
      <c r="F69" s="3" t="s">
        <v>63</v>
      </c>
      <c r="G69" s="3" t="s">
        <v>63</v>
      </c>
      <c r="H69" s="3" t="s">
        <v>63</v>
      </c>
      <c r="I69" s="3" t="s">
        <v>63</v>
      </c>
      <c r="J69" s="3" t="s">
        <v>63</v>
      </c>
      <c r="K69" s="3" t="s">
        <v>63</v>
      </c>
      <c r="L69" s="3" t="s">
        <v>63</v>
      </c>
      <c r="M69" s="3" t="s">
        <v>63</v>
      </c>
      <c r="N69" s="3"/>
      <c r="O69" s="3"/>
    </row>
    <row r="70" spans="1:15" x14ac:dyDescent="0.25">
      <c r="A70" s="3" t="s">
        <v>134</v>
      </c>
      <c r="B70" s="3" t="s">
        <v>156</v>
      </c>
      <c r="C70" s="3" t="s">
        <v>63</v>
      </c>
      <c r="D70" s="3" t="s">
        <v>63</v>
      </c>
      <c r="E70" s="3" t="s">
        <v>63</v>
      </c>
      <c r="F70" s="3" t="s">
        <v>63</v>
      </c>
      <c r="G70" s="3" t="s">
        <v>63</v>
      </c>
      <c r="H70" s="3" t="s">
        <v>63</v>
      </c>
      <c r="I70" s="3" t="s">
        <v>63</v>
      </c>
      <c r="J70" s="3">
        <v>97.380610000000004</v>
      </c>
      <c r="K70" s="3">
        <v>94.73621</v>
      </c>
      <c r="L70" s="3">
        <v>14.39911</v>
      </c>
      <c r="M70" s="3" t="s">
        <v>63</v>
      </c>
      <c r="N70" s="3"/>
      <c r="O70" s="3"/>
    </row>
    <row r="71" spans="1:15" x14ac:dyDescent="0.25">
      <c r="A71" s="3" t="s">
        <v>134</v>
      </c>
      <c r="B71" s="3" t="s">
        <v>263</v>
      </c>
      <c r="C71" s="3" t="s">
        <v>63</v>
      </c>
      <c r="D71" s="3" t="s">
        <v>63</v>
      </c>
      <c r="E71" s="3" t="s">
        <v>63</v>
      </c>
      <c r="F71" s="3" t="s">
        <v>63</v>
      </c>
      <c r="G71" s="3">
        <v>94</v>
      </c>
      <c r="H71" s="3">
        <v>94.69359</v>
      </c>
      <c r="I71" s="3">
        <v>92.575850000000003</v>
      </c>
      <c r="J71" s="3" t="s">
        <v>63</v>
      </c>
      <c r="K71" s="3" t="s">
        <v>63</v>
      </c>
      <c r="L71" s="3" t="s">
        <v>63</v>
      </c>
      <c r="M71" s="3" t="s">
        <v>63</v>
      </c>
      <c r="N71" s="3"/>
      <c r="O71" s="3"/>
    </row>
    <row r="72" spans="1:15" x14ac:dyDescent="0.25">
      <c r="A72" s="3" t="s">
        <v>134</v>
      </c>
      <c r="B72" s="3" t="s">
        <v>157</v>
      </c>
      <c r="C72" s="3">
        <v>61.625279999999997</v>
      </c>
      <c r="D72" s="3">
        <v>63.61656</v>
      </c>
      <c r="E72" s="3">
        <v>64.675319999999999</v>
      </c>
      <c r="F72" s="3">
        <v>64.675319999999999</v>
      </c>
      <c r="G72" s="3">
        <v>68.329179999999994</v>
      </c>
      <c r="H72" s="3">
        <v>71.8232</v>
      </c>
      <c r="I72" s="3">
        <v>72.010180000000005</v>
      </c>
      <c r="J72" s="3" t="s">
        <v>63</v>
      </c>
      <c r="K72" s="3" t="s">
        <v>63</v>
      </c>
      <c r="L72" s="3" t="s">
        <v>63</v>
      </c>
      <c r="M72" s="3" t="s">
        <v>63</v>
      </c>
      <c r="N72" s="3"/>
      <c r="O72" s="3"/>
    </row>
    <row r="73" spans="1:15" x14ac:dyDescent="0.25">
      <c r="A73" s="3" t="s">
        <v>134</v>
      </c>
      <c r="B73" s="3" t="s">
        <v>158</v>
      </c>
      <c r="C73" s="3">
        <v>86.774500000000003</v>
      </c>
      <c r="D73" s="3">
        <v>86.74136</v>
      </c>
      <c r="E73" s="3">
        <v>87.760909999999996</v>
      </c>
      <c r="F73" s="3">
        <v>88.638499999999993</v>
      </c>
      <c r="G73" s="3">
        <v>78.782889999999995</v>
      </c>
      <c r="H73" s="3" t="s">
        <v>63</v>
      </c>
      <c r="I73" s="3" t="s">
        <v>63</v>
      </c>
      <c r="J73" s="3">
        <v>89.373810000000006</v>
      </c>
      <c r="K73" s="3">
        <v>88.950789999999998</v>
      </c>
      <c r="L73" s="3">
        <v>88.066599999999994</v>
      </c>
      <c r="M73" s="3" t="s">
        <v>63</v>
      </c>
      <c r="N73" s="3"/>
      <c r="O73" s="3"/>
    </row>
    <row r="74" spans="1:15" x14ac:dyDescent="0.25">
      <c r="A74" s="3" t="s">
        <v>134</v>
      </c>
      <c r="B74" s="3" t="s">
        <v>159</v>
      </c>
      <c r="C74" s="3">
        <v>84.103719999999996</v>
      </c>
      <c r="D74" s="3" t="s">
        <v>63</v>
      </c>
      <c r="E74" s="3">
        <v>85.290760000000006</v>
      </c>
      <c r="F74" s="3">
        <v>82.696629999999999</v>
      </c>
      <c r="G74" s="3">
        <v>76.051400000000001</v>
      </c>
      <c r="H74" s="3">
        <v>84.280940000000001</v>
      </c>
      <c r="I74" s="3" t="s">
        <v>63</v>
      </c>
      <c r="J74" s="3">
        <v>66.51934</v>
      </c>
      <c r="K74" s="3">
        <v>61.0687</v>
      </c>
      <c r="L74" s="3" t="s">
        <v>63</v>
      </c>
      <c r="M74" s="3" t="s">
        <v>63</v>
      </c>
      <c r="N74" s="3"/>
      <c r="O74" s="3"/>
    </row>
    <row r="75" spans="1:15" x14ac:dyDescent="0.25">
      <c r="A75" s="3" t="s">
        <v>134</v>
      </c>
      <c r="B75" s="3" t="s">
        <v>238</v>
      </c>
      <c r="C75" s="3">
        <v>95.746470000000002</v>
      </c>
      <c r="D75" s="3">
        <v>96.372950000000003</v>
      </c>
      <c r="E75" s="3">
        <v>97.589160000000007</v>
      </c>
      <c r="F75" s="3">
        <v>97.242859999999993</v>
      </c>
      <c r="G75" s="3">
        <v>97.396919999999994</v>
      </c>
      <c r="H75" s="3">
        <v>97.979609999999994</v>
      </c>
      <c r="I75" s="3">
        <v>98.192660000000004</v>
      </c>
      <c r="J75" s="3">
        <v>98.380110000000002</v>
      </c>
      <c r="K75" s="3">
        <v>98.951329999999999</v>
      </c>
      <c r="L75" s="3" t="s">
        <v>63</v>
      </c>
      <c r="M75" s="3" t="s">
        <v>63</v>
      </c>
      <c r="N75" s="3"/>
      <c r="O75" s="3"/>
    </row>
    <row r="76" spans="1:15" x14ac:dyDescent="0.25">
      <c r="A76" s="3" t="s">
        <v>134</v>
      </c>
      <c r="B76" s="3" t="s">
        <v>160</v>
      </c>
      <c r="C76" s="3" t="s">
        <v>63</v>
      </c>
      <c r="D76" s="3" t="s">
        <v>63</v>
      </c>
      <c r="E76" s="3" t="s">
        <v>63</v>
      </c>
      <c r="F76" s="3" t="s">
        <v>63</v>
      </c>
      <c r="G76" s="3">
        <v>89.122810000000001</v>
      </c>
      <c r="H76" s="3" t="s">
        <v>63</v>
      </c>
      <c r="I76" s="3" t="s">
        <v>63</v>
      </c>
      <c r="J76" s="3" t="s">
        <v>63</v>
      </c>
      <c r="K76" s="3">
        <v>42.788460000000001</v>
      </c>
      <c r="L76" s="3" t="s">
        <v>63</v>
      </c>
      <c r="M76" s="3" t="s">
        <v>63</v>
      </c>
      <c r="N76" s="3"/>
      <c r="O76" s="3"/>
    </row>
    <row r="77" spans="1:15" x14ac:dyDescent="0.25">
      <c r="A77" s="3" t="s">
        <v>134</v>
      </c>
      <c r="B77" s="3" t="s">
        <v>161</v>
      </c>
      <c r="C77" s="3" t="s">
        <v>63</v>
      </c>
      <c r="D77" s="3" t="s">
        <v>63</v>
      </c>
      <c r="E77" s="3" t="s">
        <v>63</v>
      </c>
      <c r="F77" s="3">
        <v>100</v>
      </c>
      <c r="G77" s="3">
        <v>100</v>
      </c>
      <c r="H77" s="3">
        <v>100</v>
      </c>
      <c r="I77" s="3">
        <v>100</v>
      </c>
      <c r="J77" s="3">
        <v>100</v>
      </c>
      <c r="K77" s="3">
        <v>100</v>
      </c>
      <c r="L77" s="3" t="s">
        <v>63</v>
      </c>
      <c r="M77" s="3" t="s">
        <v>63</v>
      </c>
      <c r="N77" s="3"/>
      <c r="O77" s="3"/>
    </row>
    <row r="78" spans="1:15" x14ac:dyDescent="0.25">
      <c r="A78" s="3" t="s">
        <v>162</v>
      </c>
      <c r="B78" s="3" t="s">
        <v>259</v>
      </c>
      <c r="C78" s="3" t="s">
        <v>63</v>
      </c>
      <c r="D78" s="3" t="s">
        <v>63</v>
      </c>
      <c r="E78" s="3" t="s">
        <v>63</v>
      </c>
      <c r="F78" s="3" t="s">
        <v>63</v>
      </c>
      <c r="G78" s="3">
        <v>100</v>
      </c>
      <c r="H78" s="3">
        <v>100</v>
      </c>
      <c r="I78" s="3" t="s">
        <v>63</v>
      </c>
      <c r="J78" s="3" t="s">
        <v>63</v>
      </c>
      <c r="K78" s="3" t="s">
        <v>63</v>
      </c>
      <c r="L78" s="3" t="s">
        <v>63</v>
      </c>
      <c r="M78" s="3" t="s">
        <v>63</v>
      </c>
      <c r="N78" s="3"/>
      <c r="O78" s="3"/>
    </row>
    <row r="79" spans="1:15" x14ac:dyDescent="0.25">
      <c r="A79" s="3" t="s">
        <v>162</v>
      </c>
      <c r="B79" s="3" t="s">
        <v>163</v>
      </c>
      <c r="C79" s="3" t="s">
        <v>63</v>
      </c>
      <c r="D79" s="3" t="s">
        <v>63</v>
      </c>
      <c r="E79" s="3" t="s">
        <v>63</v>
      </c>
      <c r="F79" s="3" t="s">
        <v>63</v>
      </c>
      <c r="G79" s="3" t="s">
        <v>63</v>
      </c>
      <c r="H79" s="3" t="s">
        <v>63</v>
      </c>
      <c r="I79" s="3" t="s">
        <v>63</v>
      </c>
      <c r="J79" s="3" t="s">
        <v>63</v>
      </c>
      <c r="K79" s="3" t="s">
        <v>63</v>
      </c>
      <c r="L79" s="3">
        <v>73.624390000000005</v>
      </c>
      <c r="M79" s="3" t="s">
        <v>63</v>
      </c>
      <c r="N79" s="3"/>
      <c r="O79" s="3"/>
    </row>
    <row r="80" spans="1:15" x14ac:dyDescent="0.25">
      <c r="A80" s="3" t="s">
        <v>162</v>
      </c>
      <c r="B80" s="3" t="s">
        <v>164</v>
      </c>
      <c r="C80" s="3">
        <v>99.97936</v>
      </c>
      <c r="D80" s="3">
        <v>99.988439999999997</v>
      </c>
      <c r="E80" s="3">
        <v>99.992720000000006</v>
      </c>
      <c r="F80" s="3">
        <v>99.568420000000003</v>
      </c>
      <c r="G80" s="3">
        <v>99.351410000000001</v>
      </c>
      <c r="H80" s="3">
        <v>99.279939999999996</v>
      </c>
      <c r="I80" s="3" t="s">
        <v>63</v>
      </c>
      <c r="J80" s="3">
        <v>98.037819999999996</v>
      </c>
      <c r="K80" s="3">
        <v>99.521429999999995</v>
      </c>
      <c r="L80" s="3">
        <v>99.831490000000002</v>
      </c>
      <c r="M80" s="3" t="s">
        <v>63</v>
      </c>
      <c r="N80" s="3"/>
      <c r="O80" s="3"/>
    </row>
    <row r="81" spans="1:15" x14ac:dyDescent="0.25">
      <c r="A81" s="3" t="s">
        <v>162</v>
      </c>
      <c r="B81" s="3" t="s">
        <v>165</v>
      </c>
      <c r="C81" s="3" t="s">
        <v>63</v>
      </c>
      <c r="D81" s="3">
        <v>80.335980000000006</v>
      </c>
      <c r="E81" s="3">
        <v>82.062340000000006</v>
      </c>
      <c r="F81" s="3">
        <v>82.194220000000001</v>
      </c>
      <c r="G81" s="3">
        <v>82.767539999999997</v>
      </c>
      <c r="H81" s="3">
        <v>82.481830000000002</v>
      </c>
      <c r="I81" s="3">
        <v>83.693430000000006</v>
      </c>
      <c r="J81" s="3">
        <v>83.744110000000006</v>
      </c>
      <c r="K81" s="3">
        <v>100</v>
      </c>
      <c r="L81" s="3">
        <v>100</v>
      </c>
      <c r="M81" s="3" t="s">
        <v>63</v>
      </c>
      <c r="N81" s="3"/>
      <c r="O81" s="3"/>
    </row>
    <row r="82" spans="1:15" x14ac:dyDescent="0.25">
      <c r="A82" s="3" t="s">
        <v>162</v>
      </c>
      <c r="B82" s="3" t="s">
        <v>240</v>
      </c>
      <c r="C82" s="3" t="s">
        <v>63</v>
      </c>
      <c r="D82" s="3" t="s">
        <v>63</v>
      </c>
      <c r="E82" s="3" t="s">
        <v>63</v>
      </c>
      <c r="F82" s="3" t="s">
        <v>63</v>
      </c>
      <c r="G82" s="3" t="s">
        <v>63</v>
      </c>
      <c r="H82" s="3" t="s">
        <v>63</v>
      </c>
      <c r="I82" s="3">
        <v>74.068780000000004</v>
      </c>
      <c r="J82" s="3" t="s">
        <v>63</v>
      </c>
      <c r="K82" s="3">
        <v>82.715500000000006</v>
      </c>
      <c r="L82" s="3">
        <v>84.641750000000002</v>
      </c>
      <c r="M82" s="3" t="s">
        <v>63</v>
      </c>
      <c r="N82" s="3"/>
      <c r="O82" s="3"/>
    </row>
    <row r="83" spans="1:15" x14ac:dyDescent="0.25">
      <c r="A83" s="3" t="s">
        <v>162</v>
      </c>
      <c r="B83" s="3" t="s">
        <v>169</v>
      </c>
      <c r="C83" s="3" t="s">
        <v>63</v>
      </c>
      <c r="D83" s="3" t="s">
        <v>63</v>
      </c>
      <c r="E83" s="3" t="s">
        <v>63</v>
      </c>
      <c r="F83" s="3" t="s">
        <v>63</v>
      </c>
      <c r="G83" s="3">
        <v>100</v>
      </c>
      <c r="H83" s="3" t="s">
        <v>63</v>
      </c>
      <c r="I83" s="3">
        <v>100</v>
      </c>
      <c r="J83" s="3">
        <v>100</v>
      </c>
      <c r="K83" s="3">
        <v>100</v>
      </c>
      <c r="L83" s="3">
        <v>100</v>
      </c>
      <c r="M83" s="3" t="s">
        <v>63</v>
      </c>
      <c r="N83" s="3"/>
      <c r="O83" s="3"/>
    </row>
    <row r="84" spans="1:15" x14ac:dyDescent="0.25">
      <c r="A84" s="3" t="s">
        <v>162</v>
      </c>
      <c r="B84" s="3" t="s">
        <v>241</v>
      </c>
      <c r="C84" s="3" t="s">
        <v>63</v>
      </c>
      <c r="D84" s="3">
        <v>77.619979999999998</v>
      </c>
      <c r="E84" s="3">
        <v>77.744159999999994</v>
      </c>
      <c r="F84" s="3">
        <v>77.155500000000004</v>
      </c>
      <c r="G84" s="3">
        <v>79.489689999999996</v>
      </c>
      <c r="H84" s="3">
        <v>78.933239999999998</v>
      </c>
      <c r="I84" s="3" t="s">
        <v>63</v>
      </c>
      <c r="J84" s="3" t="s">
        <v>63</v>
      </c>
      <c r="K84" s="3" t="s">
        <v>63</v>
      </c>
      <c r="L84" s="3" t="s">
        <v>63</v>
      </c>
      <c r="M84" s="3" t="s">
        <v>63</v>
      </c>
      <c r="N84" s="3"/>
      <c r="O84" s="3"/>
    </row>
    <row r="85" spans="1:15" x14ac:dyDescent="0.25">
      <c r="A85" s="3" t="s">
        <v>162</v>
      </c>
      <c r="B85" s="3" t="s">
        <v>242</v>
      </c>
      <c r="C85" s="3">
        <v>100</v>
      </c>
      <c r="D85" s="3">
        <v>100</v>
      </c>
      <c r="E85" s="3">
        <v>100</v>
      </c>
      <c r="F85" s="3">
        <v>100</v>
      </c>
      <c r="G85" s="3">
        <v>100</v>
      </c>
      <c r="H85" s="3">
        <v>100</v>
      </c>
      <c r="I85" s="3">
        <v>100</v>
      </c>
      <c r="J85" s="3">
        <v>100</v>
      </c>
      <c r="K85" s="3">
        <v>100</v>
      </c>
      <c r="L85" s="3">
        <v>100</v>
      </c>
      <c r="M85" s="3" t="s">
        <v>63</v>
      </c>
      <c r="N85" s="3"/>
      <c r="O85" s="3"/>
    </row>
    <row r="86" spans="1:15" x14ac:dyDescent="0.25">
      <c r="A86" s="3" t="s">
        <v>162</v>
      </c>
      <c r="B86" s="3" t="s">
        <v>171</v>
      </c>
      <c r="C86" s="3" t="s">
        <v>63</v>
      </c>
      <c r="D86" s="3" t="s">
        <v>63</v>
      </c>
      <c r="E86" s="3" t="s">
        <v>63</v>
      </c>
      <c r="F86" s="3" t="s">
        <v>63</v>
      </c>
      <c r="G86" s="3" t="s">
        <v>63</v>
      </c>
      <c r="H86" s="3" t="s">
        <v>63</v>
      </c>
      <c r="I86" s="3" t="s">
        <v>63</v>
      </c>
      <c r="J86" s="3">
        <v>100</v>
      </c>
      <c r="K86" s="3">
        <v>100</v>
      </c>
      <c r="L86" s="3">
        <v>100</v>
      </c>
      <c r="M86" s="3" t="s">
        <v>63</v>
      </c>
      <c r="N86" s="3"/>
      <c r="O86" s="3"/>
    </row>
    <row r="87" spans="1:15" x14ac:dyDescent="0.25">
      <c r="A87" s="3" t="s">
        <v>162</v>
      </c>
      <c r="B87" s="3" t="s">
        <v>269</v>
      </c>
      <c r="C87" s="3">
        <v>100</v>
      </c>
      <c r="D87" s="3">
        <v>100</v>
      </c>
      <c r="E87" s="3">
        <v>100</v>
      </c>
      <c r="F87" s="3">
        <v>100</v>
      </c>
      <c r="G87" s="3">
        <v>100</v>
      </c>
      <c r="H87" s="3">
        <v>100</v>
      </c>
      <c r="I87" s="3">
        <v>100</v>
      </c>
      <c r="J87" s="3">
        <v>100</v>
      </c>
      <c r="K87" s="3">
        <v>100</v>
      </c>
      <c r="L87" s="3">
        <v>100</v>
      </c>
      <c r="M87" s="3" t="s">
        <v>63</v>
      </c>
      <c r="N87" s="3"/>
      <c r="O87" s="3"/>
    </row>
    <row r="88" spans="1:15" x14ac:dyDescent="0.25">
      <c r="A88" s="3" t="s">
        <v>162</v>
      </c>
      <c r="B88" s="3" t="s">
        <v>172</v>
      </c>
      <c r="C88" s="3" t="s">
        <v>63</v>
      </c>
      <c r="D88" s="3" t="s">
        <v>63</v>
      </c>
      <c r="E88" s="3" t="s">
        <v>63</v>
      </c>
      <c r="F88" s="3" t="s">
        <v>63</v>
      </c>
      <c r="G88" s="3" t="s">
        <v>63</v>
      </c>
      <c r="H88" s="3">
        <v>100</v>
      </c>
      <c r="I88" s="3">
        <v>100</v>
      </c>
      <c r="J88" s="3">
        <v>100</v>
      </c>
      <c r="K88" s="3">
        <v>100</v>
      </c>
      <c r="L88" s="3">
        <v>100</v>
      </c>
      <c r="M88" s="3" t="s">
        <v>63</v>
      </c>
      <c r="N88" s="3"/>
      <c r="O88" s="3"/>
    </row>
    <row r="89" spans="1:15" x14ac:dyDescent="0.25">
      <c r="A89" s="3" t="s">
        <v>162</v>
      </c>
      <c r="B89" s="3" t="s">
        <v>243</v>
      </c>
      <c r="C89" s="3" t="s">
        <v>63</v>
      </c>
      <c r="D89" s="3" t="s">
        <v>63</v>
      </c>
      <c r="E89" s="3" t="s">
        <v>63</v>
      </c>
      <c r="F89" s="3">
        <v>100</v>
      </c>
      <c r="G89" s="3">
        <v>100</v>
      </c>
      <c r="H89" s="3">
        <v>100</v>
      </c>
      <c r="I89" s="3">
        <v>100</v>
      </c>
      <c r="J89" s="3">
        <v>100</v>
      </c>
      <c r="K89" s="3">
        <v>100</v>
      </c>
      <c r="L89" s="3">
        <v>100</v>
      </c>
      <c r="M89" s="3" t="s">
        <v>63</v>
      </c>
      <c r="N89" s="3"/>
      <c r="O89" s="3"/>
    </row>
    <row r="90" spans="1:15" x14ac:dyDescent="0.25">
      <c r="A90" s="3" t="s">
        <v>162</v>
      </c>
      <c r="B90" s="3" t="s">
        <v>173</v>
      </c>
      <c r="C90" s="3" t="s">
        <v>63</v>
      </c>
      <c r="D90" s="3" t="s">
        <v>63</v>
      </c>
      <c r="E90" s="3">
        <v>100</v>
      </c>
      <c r="F90" s="3">
        <v>100</v>
      </c>
      <c r="G90" s="3">
        <v>100</v>
      </c>
      <c r="H90" s="3">
        <v>100</v>
      </c>
      <c r="I90" s="3">
        <v>100</v>
      </c>
      <c r="J90" s="3">
        <v>100</v>
      </c>
      <c r="K90" s="3">
        <v>100</v>
      </c>
      <c r="L90" s="3" t="s">
        <v>63</v>
      </c>
      <c r="M90" s="3" t="s">
        <v>63</v>
      </c>
      <c r="N90" s="3"/>
      <c r="O90" s="3"/>
    </row>
    <row r="91" spans="1:15" x14ac:dyDescent="0.25">
      <c r="A91" s="3" t="s">
        <v>162</v>
      </c>
      <c r="B91" s="3" t="s">
        <v>244</v>
      </c>
      <c r="C91" s="3" t="s">
        <v>63</v>
      </c>
      <c r="D91" s="3" t="s">
        <v>63</v>
      </c>
      <c r="E91" s="3">
        <v>100</v>
      </c>
      <c r="F91" s="3">
        <v>100</v>
      </c>
      <c r="G91" s="3">
        <v>100</v>
      </c>
      <c r="H91" s="3">
        <v>100</v>
      </c>
      <c r="I91" s="3">
        <v>100</v>
      </c>
      <c r="J91" s="3" t="s">
        <v>63</v>
      </c>
      <c r="K91" s="3" t="s">
        <v>63</v>
      </c>
      <c r="L91" s="3" t="s">
        <v>63</v>
      </c>
      <c r="M91" s="3" t="s">
        <v>63</v>
      </c>
      <c r="N91" s="3"/>
      <c r="O91" s="3"/>
    </row>
    <row r="92" spans="1:15" x14ac:dyDescent="0.25">
      <c r="A92" s="3" t="s">
        <v>174</v>
      </c>
      <c r="B92" s="3" t="s">
        <v>176</v>
      </c>
      <c r="C92" s="3" t="s">
        <v>63</v>
      </c>
      <c r="D92" s="3">
        <v>96.581199999999995</v>
      </c>
      <c r="E92" s="3">
        <v>95.275589999999994</v>
      </c>
      <c r="F92" s="3">
        <v>97.169809999999998</v>
      </c>
      <c r="G92" s="3">
        <v>89.189189999999996</v>
      </c>
      <c r="H92" s="3">
        <v>100</v>
      </c>
      <c r="I92" s="3">
        <v>95.327100000000002</v>
      </c>
      <c r="J92" s="3" t="s">
        <v>63</v>
      </c>
      <c r="K92" s="3" t="s">
        <v>63</v>
      </c>
      <c r="L92" s="3">
        <v>100</v>
      </c>
      <c r="M92" s="3" t="s">
        <v>63</v>
      </c>
      <c r="N92" s="3"/>
      <c r="O92" s="3"/>
    </row>
    <row r="93" spans="1:15" x14ac:dyDescent="0.25">
      <c r="A93" s="3" t="s">
        <v>174</v>
      </c>
      <c r="B93" s="3" t="s">
        <v>177</v>
      </c>
      <c r="C93" s="3" t="s">
        <v>63</v>
      </c>
      <c r="D93" s="3">
        <v>100</v>
      </c>
      <c r="E93" s="3">
        <v>100</v>
      </c>
      <c r="F93" s="3" t="s">
        <v>63</v>
      </c>
      <c r="G93" s="3" t="s">
        <v>63</v>
      </c>
      <c r="H93" s="3" t="s">
        <v>63</v>
      </c>
      <c r="I93" s="3" t="s">
        <v>63</v>
      </c>
      <c r="J93" s="3" t="s">
        <v>63</v>
      </c>
      <c r="K93" s="3" t="s">
        <v>63</v>
      </c>
      <c r="L93" s="3" t="s">
        <v>63</v>
      </c>
      <c r="M93" s="3" t="s">
        <v>63</v>
      </c>
      <c r="N93" s="3"/>
      <c r="O93" s="3"/>
    </row>
    <row r="94" spans="1:15" x14ac:dyDescent="0.25">
      <c r="A94" s="3" t="s">
        <v>174</v>
      </c>
      <c r="B94" s="3" t="s">
        <v>245</v>
      </c>
      <c r="C94" s="3" t="s">
        <v>63</v>
      </c>
      <c r="D94" s="3" t="s">
        <v>63</v>
      </c>
      <c r="E94" s="3" t="s">
        <v>63</v>
      </c>
      <c r="F94" s="3" t="s">
        <v>63</v>
      </c>
      <c r="G94" s="3" t="s">
        <v>63</v>
      </c>
      <c r="H94" s="3" t="s">
        <v>63</v>
      </c>
      <c r="I94" s="3">
        <v>72.713409999999996</v>
      </c>
      <c r="J94" s="3" t="s">
        <v>63</v>
      </c>
      <c r="K94" s="3" t="s">
        <v>63</v>
      </c>
      <c r="L94" s="3" t="s">
        <v>63</v>
      </c>
      <c r="M94" s="3" t="s">
        <v>63</v>
      </c>
      <c r="N94" s="3"/>
      <c r="O94" s="3"/>
    </row>
    <row r="95" spans="1:15" x14ac:dyDescent="0.25">
      <c r="A95" s="3" t="s">
        <v>174</v>
      </c>
      <c r="B95" s="3" t="s">
        <v>179</v>
      </c>
      <c r="C95" s="3" t="s">
        <v>63</v>
      </c>
      <c r="D95" s="3" t="s">
        <v>63</v>
      </c>
      <c r="E95" s="3" t="s">
        <v>63</v>
      </c>
      <c r="F95" s="3" t="s">
        <v>63</v>
      </c>
      <c r="G95" s="3" t="s">
        <v>63</v>
      </c>
      <c r="H95" s="3" t="s">
        <v>63</v>
      </c>
      <c r="I95" s="3" t="s">
        <v>63</v>
      </c>
      <c r="J95" s="3" t="s">
        <v>63</v>
      </c>
      <c r="K95" s="3" t="s">
        <v>63</v>
      </c>
      <c r="L95" s="3">
        <v>34.803919999999998</v>
      </c>
      <c r="M95" s="3" t="s">
        <v>63</v>
      </c>
      <c r="N95" s="3"/>
      <c r="O95" s="3"/>
    </row>
    <row r="96" spans="1:15" x14ac:dyDescent="0.25">
      <c r="A96" s="3" t="s">
        <v>174</v>
      </c>
      <c r="B96" s="3" t="s">
        <v>292</v>
      </c>
      <c r="C96" s="3" t="s">
        <v>63</v>
      </c>
      <c r="D96" s="3" t="s">
        <v>63</v>
      </c>
      <c r="E96" s="3" t="s">
        <v>63</v>
      </c>
      <c r="F96" s="3" t="s">
        <v>63</v>
      </c>
      <c r="G96" s="3" t="s">
        <v>63</v>
      </c>
      <c r="H96" s="3" t="s">
        <v>63</v>
      </c>
      <c r="I96" s="3">
        <v>100</v>
      </c>
      <c r="J96" s="3" t="s">
        <v>63</v>
      </c>
      <c r="K96" s="3" t="s">
        <v>63</v>
      </c>
      <c r="L96" s="3" t="s">
        <v>63</v>
      </c>
      <c r="M96" s="3" t="s">
        <v>63</v>
      </c>
      <c r="N96" s="3"/>
      <c r="O96" s="3"/>
    </row>
    <row r="97" spans="1:15" x14ac:dyDescent="0.25">
      <c r="A97" s="3" t="s">
        <v>174</v>
      </c>
      <c r="B97" s="3" t="s">
        <v>301</v>
      </c>
      <c r="C97" s="3" t="s">
        <v>63</v>
      </c>
      <c r="D97" s="3" t="s">
        <v>63</v>
      </c>
      <c r="E97" s="3" t="s">
        <v>63</v>
      </c>
      <c r="F97" s="3" t="s">
        <v>63</v>
      </c>
      <c r="G97" s="3" t="s">
        <v>63</v>
      </c>
      <c r="H97" s="3">
        <v>100</v>
      </c>
      <c r="I97" s="3">
        <v>92.307689999999994</v>
      </c>
      <c r="J97" s="3" t="s">
        <v>63</v>
      </c>
      <c r="K97" s="3" t="s">
        <v>63</v>
      </c>
      <c r="L97" s="3" t="s">
        <v>63</v>
      </c>
      <c r="M97" s="3" t="s">
        <v>63</v>
      </c>
      <c r="N97" s="3"/>
      <c r="O97" s="3"/>
    </row>
    <row r="98" spans="1:15" x14ac:dyDescent="0.25">
      <c r="A98" s="3" t="s">
        <v>174</v>
      </c>
      <c r="B98" s="3" t="s">
        <v>183</v>
      </c>
      <c r="C98" s="3">
        <v>57.966169999999998</v>
      </c>
      <c r="D98" s="3">
        <v>53.544400000000003</v>
      </c>
      <c r="E98" s="3">
        <v>54.306449999999998</v>
      </c>
      <c r="F98" s="3">
        <v>63.340159999999997</v>
      </c>
      <c r="G98" s="3">
        <v>64.614469999999997</v>
      </c>
      <c r="H98" s="3">
        <v>59.195259999999998</v>
      </c>
      <c r="I98" s="3">
        <v>65.579539999999994</v>
      </c>
      <c r="J98" s="3">
        <v>74.149820000000005</v>
      </c>
      <c r="K98" s="3">
        <v>76.066519999999997</v>
      </c>
      <c r="L98" s="3" t="s">
        <v>63</v>
      </c>
      <c r="M98" s="3" t="s">
        <v>63</v>
      </c>
      <c r="N98" s="3"/>
      <c r="O98" s="3"/>
    </row>
    <row r="99" spans="1:15" x14ac:dyDescent="0.25">
      <c r="A99" s="3" t="s">
        <v>174</v>
      </c>
      <c r="B99" s="3" t="s">
        <v>302</v>
      </c>
      <c r="C99" s="3" t="s">
        <v>63</v>
      </c>
      <c r="D99" s="3" t="s">
        <v>63</v>
      </c>
      <c r="E99" s="3" t="s">
        <v>63</v>
      </c>
      <c r="F99" s="3" t="s">
        <v>63</v>
      </c>
      <c r="G99" s="3" t="s">
        <v>63</v>
      </c>
      <c r="H99" s="3" t="s">
        <v>63</v>
      </c>
      <c r="I99" s="3">
        <v>66.666669999999996</v>
      </c>
      <c r="J99" s="3" t="s">
        <v>63</v>
      </c>
      <c r="K99" s="3" t="s">
        <v>63</v>
      </c>
      <c r="L99" s="3">
        <v>57.142859999999999</v>
      </c>
      <c r="M99" s="3" t="s">
        <v>63</v>
      </c>
      <c r="N99" s="3"/>
      <c r="O99" s="3"/>
    </row>
    <row r="100" spans="1:15" x14ac:dyDescent="0.25">
      <c r="A100" s="3" t="s">
        <v>174</v>
      </c>
      <c r="B100" s="3" t="s">
        <v>294</v>
      </c>
      <c r="C100" s="3" t="s">
        <v>63</v>
      </c>
      <c r="D100" s="3" t="s">
        <v>63</v>
      </c>
      <c r="E100" s="3" t="s">
        <v>63</v>
      </c>
      <c r="F100" s="3">
        <v>99.552239999999998</v>
      </c>
      <c r="G100" s="3">
        <v>97.058819999999997</v>
      </c>
      <c r="H100" s="3">
        <v>92.484080000000006</v>
      </c>
      <c r="I100" s="3" t="s">
        <v>63</v>
      </c>
      <c r="J100" s="3" t="s">
        <v>63</v>
      </c>
      <c r="K100" s="3" t="s">
        <v>63</v>
      </c>
      <c r="L100" s="3" t="s">
        <v>63</v>
      </c>
      <c r="M100" s="3" t="s">
        <v>63</v>
      </c>
      <c r="N100" s="3"/>
      <c r="O100" s="3"/>
    </row>
    <row r="101" spans="1:15" x14ac:dyDescent="0.25">
      <c r="A101" s="3" t="s">
        <v>174</v>
      </c>
      <c r="B101" s="3" t="s">
        <v>295</v>
      </c>
      <c r="C101" s="3" t="s">
        <v>63</v>
      </c>
      <c r="D101" s="3" t="s">
        <v>63</v>
      </c>
      <c r="E101" s="3" t="s">
        <v>63</v>
      </c>
      <c r="F101" s="3" t="s">
        <v>63</v>
      </c>
      <c r="G101" s="3" t="s">
        <v>63</v>
      </c>
      <c r="H101" s="3" t="s">
        <v>63</v>
      </c>
      <c r="I101" s="3">
        <v>76.623379999999997</v>
      </c>
      <c r="J101" s="3" t="s">
        <v>63</v>
      </c>
      <c r="K101" s="3">
        <v>80</v>
      </c>
      <c r="L101" s="3">
        <v>78.30189</v>
      </c>
      <c r="M101" s="3" t="s">
        <v>63</v>
      </c>
      <c r="N101" s="3"/>
      <c r="O101" s="3"/>
    </row>
    <row r="102" spans="1:15" x14ac:dyDescent="0.25">
      <c r="A102" s="3" t="s">
        <v>185</v>
      </c>
      <c r="B102" s="3" t="s">
        <v>186</v>
      </c>
      <c r="C102" s="3" t="s">
        <v>63</v>
      </c>
      <c r="D102" s="3">
        <v>47.486420000000003</v>
      </c>
      <c r="E102" s="3" t="s">
        <v>63</v>
      </c>
      <c r="F102" s="3" t="s">
        <v>63</v>
      </c>
      <c r="G102" s="3" t="s">
        <v>63</v>
      </c>
      <c r="H102" s="3" t="s">
        <v>63</v>
      </c>
      <c r="I102" s="3" t="s">
        <v>63</v>
      </c>
      <c r="J102" s="3" t="s">
        <v>63</v>
      </c>
      <c r="K102" s="3" t="s">
        <v>63</v>
      </c>
      <c r="L102" s="3" t="s">
        <v>63</v>
      </c>
      <c r="M102" s="3" t="s">
        <v>63</v>
      </c>
      <c r="N102" s="3"/>
      <c r="O102" s="3"/>
    </row>
    <row r="103" spans="1:15" x14ac:dyDescent="0.25">
      <c r="A103" s="3" t="s">
        <v>185</v>
      </c>
      <c r="B103" s="3" t="s">
        <v>187</v>
      </c>
      <c r="C103" s="3">
        <v>42.631030000000003</v>
      </c>
      <c r="D103" s="3">
        <v>46.889560000000003</v>
      </c>
      <c r="E103" s="3" t="s">
        <v>63</v>
      </c>
      <c r="F103" s="3" t="s">
        <v>63</v>
      </c>
      <c r="G103" s="3">
        <v>67.59375</v>
      </c>
      <c r="H103" s="3">
        <v>69.097170000000006</v>
      </c>
      <c r="I103" s="3">
        <v>70.416610000000006</v>
      </c>
      <c r="J103" s="3">
        <v>68.266350000000003</v>
      </c>
      <c r="K103" s="3">
        <v>70.425460000000001</v>
      </c>
      <c r="L103" s="3">
        <v>71.222890000000007</v>
      </c>
      <c r="M103" s="3" t="s">
        <v>63</v>
      </c>
      <c r="N103" s="3"/>
      <c r="O103" s="3"/>
    </row>
    <row r="104" spans="1:15" x14ac:dyDescent="0.25">
      <c r="A104" s="3" t="s">
        <v>185</v>
      </c>
      <c r="B104" s="3" t="s">
        <v>246</v>
      </c>
      <c r="C104" s="3" t="s">
        <v>63</v>
      </c>
      <c r="D104" s="3" t="s">
        <v>63</v>
      </c>
      <c r="E104" s="3">
        <v>99.532839999999993</v>
      </c>
      <c r="F104" s="3">
        <v>98.636510000000001</v>
      </c>
      <c r="G104" s="3" t="s">
        <v>63</v>
      </c>
      <c r="H104" s="3" t="s">
        <v>63</v>
      </c>
      <c r="I104" s="3" t="s">
        <v>63</v>
      </c>
      <c r="J104" s="3" t="s">
        <v>63</v>
      </c>
      <c r="K104" s="3" t="s">
        <v>63</v>
      </c>
      <c r="L104" s="3" t="s">
        <v>63</v>
      </c>
      <c r="M104" s="3" t="s">
        <v>63</v>
      </c>
      <c r="N104" s="3"/>
      <c r="O104" s="3"/>
    </row>
    <row r="105" spans="1:15" x14ac:dyDescent="0.25">
      <c r="A105" s="3" t="s">
        <v>185</v>
      </c>
      <c r="B105" s="3" t="s">
        <v>188</v>
      </c>
      <c r="C105" s="3" t="s">
        <v>63</v>
      </c>
      <c r="D105" s="3" t="s">
        <v>63</v>
      </c>
      <c r="E105" s="3">
        <v>94.832480000000004</v>
      </c>
      <c r="F105" s="3">
        <v>85.586389999999994</v>
      </c>
      <c r="G105" s="3">
        <v>84.358599999999996</v>
      </c>
      <c r="H105" s="3">
        <v>85.420010000000005</v>
      </c>
      <c r="I105" s="3">
        <v>73.193730000000002</v>
      </c>
      <c r="J105" s="3">
        <v>85.837559999999996</v>
      </c>
      <c r="K105" s="3">
        <v>87.575729999999993</v>
      </c>
      <c r="L105" s="3">
        <v>88.593249999999998</v>
      </c>
      <c r="M105" s="3" t="s">
        <v>63</v>
      </c>
      <c r="N105" s="3"/>
      <c r="O105" s="3"/>
    </row>
    <row r="106" spans="1:15" x14ac:dyDescent="0.25">
      <c r="A106" s="3" t="s">
        <v>185</v>
      </c>
      <c r="B106" s="3" t="s">
        <v>189</v>
      </c>
      <c r="C106" s="3" t="s">
        <v>63</v>
      </c>
      <c r="D106" s="3">
        <v>94.181889999999996</v>
      </c>
      <c r="E106" s="3">
        <v>94.987160000000003</v>
      </c>
      <c r="F106" s="3" t="s">
        <v>63</v>
      </c>
      <c r="G106" s="3">
        <v>92.151340000000005</v>
      </c>
      <c r="H106" s="3">
        <v>100</v>
      </c>
      <c r="I106" s="3">
        <v>100</v>
      </c>
      <c r="J106" s="3">
        <v>100</v>
      </c>
      <c r="K106" s="3">
        <v>100</v>
      </c>
      <c r="L106" s="3">
        <v>100</v>
      </c>
      <c r="M106" s="3" t="s">
        <v>63</v>
      </c>
      <c r="N106" s="3"/>
      <c r="O106" s="3"/>
    </row>
    <row r="107" spans="1:15" x14ac:dyDescent="0.25">
      <c r="A107" s="3" t="s">
        <v>185</v>
      </c>
      <c r="B107" s="3" t="s">
        <v>190</v>
      </c>
      <c r="C107" s="3">
        <v>90.029910000000001</v>
      </c>
      <c r="D107" s="3">
        <v>92.092870000000005</v>
      </c>
      <c r="E107" s="3">
        <v>94.587280000000007</v>
      </c>
      <c r="F107" s="3" t="s">
        <v>63</v>
      </c>
      <c r="G107" s="3">
        <v>96.020240000000001</v>
      </c>
      <c r="H107" s="3" t="s">
        <v>63</v>
      </c>
      <c r="I107" s="3">
        <v>93.255430000000004</v>
      </c>
      <c r="J107" s="3">
        <v>93.435010000000005</v>
      </c>
      <c r="K107" s="3">
        <v>98.554060000000007</v>
      </c>
      <c r="L107" s="3" t="s">
        <v>63</v>
      </c>
      <c r="M107" s="3" t="s">
        <v>63</v>
      </c>
      <c r="N107" s="3"/>
      <c r="O107" s="3"/>
    </row>
    <row r="108" spans="1:15" x14ac:dyDescent="0.25">
      <c r="A108" s="3" t="s">
        <v>185</v>
      </c>
      <c r="B108" s="3" t="s">
        <v>191</v>
      </c>
      <c r="C108" s="3">
        <v>57.393520000000002</v>
      </c>
      <c r="D108" s="3">
        <v>67.149540000000002</v>
      </c>
      <c r="E108" s="3">
        <v>78.777510000000007</v>
      </c>
      <c r="F108" s="3" t="s">
        <v>63</v>
      </c>
      <c r="G108" s="3" t="s">
        <v>63</v>
      </c>
      <c r="H108" s="3" t="s">
        <v>63</v>
      </c>
      <c r="I108" s="3" t="s">
        <v>63</v>
      </c>
      <c r="J108" s="3">
        <v>81.239789999999999</v>
      </c>
      <c r="K108" s="3" t="s">
        <v>63</v>
      </c>
      <c r="L108" s="3" t="s">
        <v>63</v>
      </c>
      <c r="M108" s="3" t="s">
        <v>63</v>
      </c>
      <c r="N108" s="3"/>
      <c r="O108" s="3"/>
    </row>
    <row r="109" spans="1:15" x14ac:dyDescent="0.25">
      <c r="A109" s="3" t="s">
        <v>185</v>
      </c>
      <c r="B109" s="3" t="s">
        <v>193</v>
      </c>
      <c r="C109" s="3">
        <v>70.17</v>
      </c>
      <c r="D109" s="3">
        <v>68.480840000000001</v>
      </c>
      <c r="E109" s="3">
        <v>65.966300000000004</v>
      </c>
      <c r="F109" s="3">
        <v>64.980180000000004</v>
      </c>
      <c r="G109" s="3" t="s">
        <v>63</v>
      </c>
      <c r="H109" s="3" t="s">
        <v>63</v>
      </c>
      <c r="I109" s="3" t="s">
        <v>63</v>
      </c>
      <c r="J109" s="3" t="s">
        <v>63</v>
      </c>
      <c r="K109" s="3" t="s">
        <v>63</v>
      </c>
      <c r="L109" s="3" t="s">
        <v>63</v>
      </c>
      <c r="M109" s="3" t="s">
        <v>63</v>
      </c>
      <c r="N109" s="3"/>
      <c r="O109" s="3"/>
    </row>
    <row r="110" spans="1:15" x14ac:dyDescent="0.25">
      <c r="A110" s="3" t="s">
        <v>185</v>
      </c>
      <c r="B110" s="3" t="s">
        <v>194</v>
      </c>
      <c r="C110" s="3" t="s">
        <v>63</v>
      </c>
      <c r="D110" s="3">
        <v>55.153530000000003</v>
      </c>
      <c r="E110" s="3" t="s">
        <v>63</v>
      </c>
      <c r="F110" s="3" t="s">
        <v>63</v>
      </c>
      <c r="G110" s="3" t="s">
        <v>63</v>
      </c>
      <c r="H110" s="3" t="s">
        <v>63</v>
      </c>
      <c r="I110" s="3" t="s">
        <v>63</v>
      </c>
      <c r="J110" s="3" t="s">
        <v>63</v>
      </c>
      <c r="K110" s="3" t="s">
        <v>63</v>
      </c>
      <c r="L110" s="3" t="s">
        <v>63</v>
      </c>
      <c r="M110" s="3" t="s">
        <v>63</v>
      </c>
      <c r="N110" s="3"/>
      <c r="O110" s="3"/>
    </row>
    <row r="111" spans="1:15" x14ac:dyDescent="0.25">
      <c r="A111" s="3" t="s">
        <v>185</v>
      </c>
      <c r="B111" s="3" t="s">
        <v>195</v>
      </c>
      <c r="C111" s="3">
        <v>86.777720000000002</v>
      </c>
      <c r="D111" s="3">
        <v>79.323750000000004</v>
      </c>
      <c r="E111" s="3">
        <v>80.317059999999998</v>
      </c>
      <c r="F111" s="3" t="s">
        <v>63</v>
      </c>
      <c r="G111" s="3" t="s">
        <v>63</v>
      </c>
      <c r="H111" s="3" t="s">
        <v>63</v>
      </c>
      <c r="I111" s="3" t="s">
        <v>63</v>
      </c>
      <c r="J111" s="3" t="s">
        <v>63</v>
      </c>
      <c r="K111" s="3" t="s">
        <v>63</v>
      </c>
      <c r="L111" s="3" t="s">
        <v>63</v>
      </c>
      <c r="M111" s="3" t="s">
        <v>63</v>
      </c>
      <c r="N111" s="3"/>
      <c r="O111" s="3"/>
    </row>
    <row r="112" spans="1:15" x14ac:dyDescent="0.25">
      <c r="A112" s="3" t="s">
        <v>185</v>
      </c>
      <c r="B112" s="3" t="s">
        <v>196</v>
      </c>
      <c r="C112" s="3" t="s">
        <v>63</v>
      </c>
      <c r="D112" s="3">
        <v>100</v>
      </c>
      <c r="E112" s="3">
        <v>99.384429999999995</v>
      </c>
      <c r="F112" s="3">
        <v>82.807940000000002</v>
      </c>
      <c r="G112" s="3">
        <v>84.944379999999995</v>
      </c>
      <c r="H112" s="3">
        <v>100</v>
      </c>
      <c r="I112" s="3">
        <v>100</v>
      </c>
      <c r="J112" s="3">
        <v>100</v>
      </c>
      <c r="K112" s="3">
        <v>100</v>
      </c>
      <c r="L112" s="3">
        <v>100</v>
      </c>
      <c r="M112" s="3" t="s">
        <v>63</v>
      </c>
      <c r="N112" s="3"/>
      <c r="O112" s="3"/>
    </row>
    <row r="113" spans="1:15" x14ac:dyDescent="0.25">
      <c r="A113" s="3" t="s">
        <v>185</v>
      </c>
      <c r="B113" s="3" t="s">
        <v>197</v>
      </c>
      <c r="C113" s="3">
        <v>91.667479999999998</v>
      </c>
      <c r="D113" s="3">
        <v>89.853110000000001</v>
      </c>
      <c r="E113" s="3" t="s">
        <v>63</v>
      </c>
      <c r="F113" s="3" t="s">
        <v>63</v>
      </c>
      <c r="G113" s="3">
        <v>94.623530000000002</v>
      </c>
      <c r="H113" s="3" t="s">
        <v>63</v>
      </c>
      <c r="I113" s="3" t="s">
        <v>63</v>
      </c>
      <c r="J113" s="3" t="s">
        <v>63</v>
      </c>
      <c r="K113" s="3">
        <v>92.000020000000006</v>
      </c>
      <c r="L113" s="3" t="s">
        <v>63</v>
      </c>
      <c r="M113" s="3" t="s">
        <v>63</v>
      </c>
      <c r="N113" s="3"/>
      <c r="O113" s="3"/>
    </row>
    <row r="114" spans="1:15" x14ac:dyDescent="0.25">
      <c r="A114" s="3" t="s">
        <v>185</v>
      </c>
      <c r="B114" s="3" t="s">
        <v>198</v>
      </c>
      <c r="C114" s="3" t="s">
        <v>63</v>
      </c>
      <c r="D114" s="3">
        <v>100</v>
      </c>
      <c r="E114" s="3" t="s">
        <v>63</v>
      </c>
      <c r="F114" s="3">
        <v>96.004320000000007</v>
      </c>
      <c r="G114" s="3" t="s">
        <v>63</v>
      </c>
      <c r="H114" s="3">
        <v>100</v>
      </c>
      <c r="I114" s="3" t="s">
        <v>63</v>
      </c>
      <c r="J114" s="3" t="s">
        <v>63</v>
      </c>
      <c r="K114" s="3">
        <v>100</v>
      </c>
      <c r="L114" s="3" t="s">
        <v>63</v>
      </c>
      <c r="M114" s="3" t="s">
        <v>63</v>
      </c>
      <c r="N114" s="3"/>
      <c r="O114" s="3"/>
    </row>
    <row r="115" spans="1:15" x14ac:dyDescent="0.25">
      <c r="A115" s="3" t="s">
        <v>185</v>
      </c>
      <c r="B115" s="3" t="s">
        <v>296</v>
      </c>
      <c r="C115" s="3">
        <v>45.257109999999997</v>
      </c>
      <c r="D115" s="3">
        <v>48.826740000000001</v>
      </c>
      <c r="E115" s="3" t="s">
        <v>63</v>
      </c>
      <c r="F115" s="3" t="s">
        <v>63</v>
      </c>
      <c r="G115" s="3" t="s">
        <v>63</v>
      </c>
      <c r="H115" s="3">
        <v>37.22954</v>
      </c>
      <c r="I115" s="3" t="s">
        <v>63</v>
      </c>
      <c r="J115" s="3" t="s">
        <v>63</v>
      </c>
      <c r="K115" s="3" t="s">
        <v>63</v>
      </c>
      <c r="L115" s="3" t="s">
        <v>63</v>
      </c>
      <c r="M115" s="3" t="s">
        <v>63</v>
      </c>
      <c r="N115" s="3"/>
      <c r="O115" s="3"/>
    </row>
    <row r="116" spans="1:15" x14ac:dyDescent="0.25">
      <c r="A116" s="3" t="s">
        <v>185</v>
      </c>
      <c r="B116" s="3" t="s">
        <v>297</v>
      </c>
      <c r="C116" s="3">
        <v>93.815529999999995</v>
      </c>
      <c r="D116" s="3">
        <v>90.978710000000007</v>
      </c>
      <c r="E116" s="3">
        <v>89.554249999999996</v>
      </c>
      <c r="F116" s="3">
        <v>79.861750000000001</v>
      </c>
      <c r="G116" s="3">
        <v>70.687020000000004</v>
      </c>
      <c r="H116" s="3" t="s">
        <v>63</v>
      </c>
      <c r="I116" s="3" t="s">
        <v>63</v>
      </c>
      <c r="J116" s="3" t="s">
        <v>63</v>
      </c>
      <c r="K116" s="3">
        <v>84.459460000000007</v>
      </c>
      <c r="L116" s="3" t="s">
        <v>63</v>
      </c>
      <c r="M116" s="3" t="s">
        <v>63</v>
      </c>
      <c r="N116" s="3"/>
      <c r="O116" s="3"/>
    </row>
    <row r="117" spans="1:15" x14ac:dyDescent="0.25">
      <c r="A117" s="3" t="s">
        <v>185</v>
      </c>
      <c r="B117" s="3" t="s">
        <v>199</v>
      </c>
      <c r="C117" s="3">
        <v>79.338070000000002</v>
      </c>
      <c r="D117" s="3">
        <v>77.562960000000004</v>
      </c>
      <c r="E117" s="3">
        <v>67.581019999999995</v>
      </c>
      <c r="F117" s="3">
        <v>79.146590000000003</v>
      </c>
      <c r="G117" s="3">
        <v>81.648600000000002</v>
      </c>
      <c r="H117" s="3">
        <v>82.084100000000007</v>
      </c>
      <c r="I117" s="3">
        <v>69.968050000000005</v>
      </c>
      <c r="J117" s="3">
        <v>87.712810000000005</v>
      </c>
      <c r="K117" s="3" t="s">
        <v>63</v>
      </c>
      <c r="L117" s="3" t="s">
        <v>63</v>
      </c>
      <c r="M117" s="3" t="s">
        <v>63</v>
      </c>
      <c r="N117" s="3"/>
      <c r="O117" s="3"/>
    </row>
    <row r="118" spans="1:15" x14ac:dyDescent="0.25">
      <c r="A118" s="3" t="s">
        <v>185</v>
      </c>
      <c r="B118" s="3" t="s">
        <v>202</v>
      </c>
      <c r="C118" s="3" t="s">
        <v>63</v>
      </c>
      <c r="D118" s="3">
        <v>89.743170000000006</v>
      </c>
      <c r="E118" s="3">
        <v>63.488759999999999</v>
      </c>
      <c r="F118" s="3">
        <v>81.917000000000002</v>
      </c>
      <c r="G118" s="3">
        <v>90.653450000000007</v>
      </c>
      <c r="H118" s="3">
        <v>85.813720000000004</v>
      </c>
      <c r="I118" s="3" t="s">
        <v>63</v>
      </c>
      <c r="J118" s="3">
        <v>87.746250000000003</v>
      </c>
      <c r="K118" s="3">
        <v>100</v>
      </c>
      <c r="L118" s="3">
        <v>87.842789999999994</v>
      </c>
      <c r="M118" s="3" t="s">
        <v>63</v>
      </c>
      <c r="N118" s="3"/>
      <c r="O118" s="3"/>
    </row>
    <row r="119" spans="1:15" x14ac:dyDescent="0.25">
      <c r="A119" s="3" t="s">
        <v>185</v>
      </c>
      <c r="B119" s="3" t="s">
        <v>203</v>
      </c>
      <c r="C119" s="3">
        <v>50.602620000000002</v>
      </c>
      <c r="D119" s="3">
        <v>50.600279999999998</v>
      </c>
      <c r="E119" s="3">
        <v>52.265880000000003</v>
      </c>
      <c r="F119" s="3">
        <v>53.30442</v>
      </c>
      <c r="G119" s="3">
        <v>52.397759999999998</v>
      </c>
      <c r="H119" s="3">
        <v>54.694519999999997</v>
      </c>
      <c r="I119" s="3">
        <v>56.04477</v>
      </c>
      <c r="J119" s="3">
        <v>55.373779999999996</v>
      </c>
      <c r="K119" s="3">
        <v>60.410550000000001</v>
      </c>
      <c r="L119" s="3">
        <v>61.5381</v>
      </c>
      <c r="M119" s="3" t="s">
        <v>63</v>
      </c>
      <c r="N119" s="3"/>
      <c r="O119" s="3"/>
    </row>
    <row r="120" spans="1:15" x14ac:dyDescent="0.25">
      <c r="A120" s="3" t="s">
        <v>185</v>
      </c>
      <c r="B120" s="3" t="s">
        <v>204</v>
      </c>
      <c r="C120" s="3" t="s">
        <v>63</v>
      </c>
      <c r="D120" s="3">
        <v>80.376350000000002</v>
      </c>
      <c r="E120" s="3">
        <v>74.514719999999997</v>
      </c>
      <c r="F120" s="3">
        <v>74.118399999999994</v>
      </c>
      <c r="G120" s="3">
        <v>75.003950000000003</v>
      </c>
      <c r="H120" s="3">
        <v>75.687259999999995</v>
      </c>
      <c r="I120" s="3">
        <v>75.360929999999996</v>
      </c>
      <c r="J120" s="3" t="s">
        <v>63</v>
      </c>
      <c r="K120" s="3" t="s">
        <v>63</v>
      </c>
      <c r="L120" s="3" t="s">
        <v>63</v>
      </c>
      <c r="M120" s="3" t="s">
        <v>63</v>
      </c>
      <c r="N120" s="3"/>
      <c r="O120" s="3"/>
    </row>
    <row r="121" spans="1:15" x14ac:dyDescent="0.25">
      <c r="A121" s="3" t="s">
        <v>185</v>
      </c>
      <c r="B121" s="3" t="s">
        <v>205</v>
      </c>
      <c r="C121" s="3">
        <v>38.9313</v>
      </c>
      <c r="D121" s="3" t="s">
        <v>63</v>
      </c>
      <c r="E121" s="3" t="s">
        <v>63</v>
      </c>
      <c r="F121" s="3" t="s">
        <v>63</v>
      </c>
      <c r="G121" s="3" t="s">
        <v>63</v>
      </c>
      <c r="H121" s="3" t="s">
        <v>63</v>
      </c>
      <c r="I121" s="3" t="s">
        <v>63</v>
      </c>
      <c r="J121" s="3" t="s">
        <v>63</v>
      </c>
      <c r="K121" s="3" t="s">
        <v>63</v>
      </c>
      <c r="L121" s="3" t="s">
        <v>63</v>
      </c>
      <c r="M121" s="3" t="s">
        <v>63</v>
      </c>
      <c r="N121" s="3"/>
      <c r="O121" s="3"/>
    </row>
    <row r="122" spans="1:15" x14ac:dyDescent="0.25">
      <c r="A122" s="3" t="s">
        <v>185</v>
      </c>
      <c r="B122" s="3" t="s">
        <v>207</v>
      </c>
      <c r="C122" s="3">
        <v>63.381999999999998</v>
      </c>
      <c r="D122" s="3">
        <v>66.452799999999996</v>
      </c>
      <c r="E122" s="3">
        <v>67.544640000000001</v>
      </c>
      <c r="F122" s="3">
        <v>72.032849999999996</v>
      </c>
      <c r="G122" s="3">
        <v>75.785799999999995</v>
      </c>
      <c r="H122" s="3">
        <v>79.158280000000005</v>
      </c>
      <c r="I122" s="3">
        <v>86.525689999999997</v>
      </c>
      <c r="J122" s="3" t="s">
        <v>63</v>
      </c>
      <c r="K122" s="3" t="s">
        <v>63</v>
      </c>
      <c r="L122" s="3" t="s">
        <v>63</v>
      </c>
      <c r="M122" s="3" t="s">
        <v>63</v>
      </c>
      <c r="N122" s="3"/>
      <c r="O122" s="3"/>
    </row>
    <row r="123" spans="1:15" x14ac:dyDescent="0.25">
      <c r="A123" s="3" t="s">
        <v>185</v>
      </c>
      <c r="B123" s="3" t="s">
        <v>208</v>
      </c>
      <c r="C123" s="3" t="s">
        <v>63</v>
      </c>
      <c r="D123" s="3">
        <v>56.367109999999997</v>
      </c>
      <c r="E123" s="3" t="s">
        <v>63</v>
      </c>
      <c r="F123" s="3" t="s">
        <v>63</v>
      </c>
      <c r="G123" s="3">
        <v>56.388500000000001</v>
      </c>
      <c r="H123" s="3" t="s">
        <v>63</v>
      </c>
      <c r="I123" s="3" t="s">
        <v>63</v>
      </c>
      <c r="J123" s="3">
        <v>70.170019999999994</v>
      </c>
      <c r="K123" s="3" t="s">
        <v>63</v>
      </c>
      <c r="L123" s="3" t="s">
        <v>63</v>
      </c>
      <c r="M123" s="3" t="s">
        <v>63</v>
      </c>
      <c r="N123" s="3"/>
      <c r="O123" s="3"/>
    </row>
    <row r="124" spans="1:15" x14ac:dyDescent="0.25">
      <c r="A124" s="3" t="s">
        <v>185</v>
      </c>
      <c r="B124" s="3" t="s">
        <v>209</v>
      </c>
      <c r="C124" s="3" t="s">
        <v>63</v>
      </c>
      <c r="D124" s="3" t="s">
        <v>63</v>
      </c>
      <c r="E124" s="3">
        <v>20.986219999999999</v>
      </c>
      <c r="F124" s="3">
        <v>18.914439999999999</v>
      </c>
      <c r="G124" s="3">
        <v>16.662749999999999</v>
      </c>
      <c r="H124" s="3">
        <v>15.07264</v>
      </c>
      <c r="I124" s="3">
        <v>14.87429</v>
      </c>
      <c r="J124" s="3">
        <v>14.837429999999999</v>
      </c>
      <c r="K124" s="3">
        <v>14.707979999999999</v>
      </c>
      <c r="L124" s="3">
        <v>15.268969999999999</v>
      </c>
      <c r="M124" s="3" t="s">
        <v>63</v>
      </c>
      <c r="N124" s="3"/>
      <c r="O124" s="3"/>
    </row>
    <row r="125" spans="1:15" x14ac:dyDescent="0.25">
      <c r="A125" s="3" t="s">
        <v>185</v>
      </c>
      <c r="B125" s="3" t="s">
        <v>210</v>
      </c>
      <c r="C125" s="3">
        <v>95.912779999999998</v>
      </c>
      <c r="D125" s="3">
        <v>88.446600000000004</v>
      </c>
      <c r="E125" s="3">
        <v>91.628330000000005</v>
      </c>
      <c r="F125" s="3">
        <v>90.809830000000005</v>
      </c>
      <c r="G125" s="3" t="s">
        <v>63</v>
      </c>
      <c r="H125" s="3" t="s">
        <v>63</v>
      </c>
      <c r="I125" s="3" t="s">
        <v>63</v>
      </c>
      <c r="J125" s="3" t="s">
        <v>63</v>
      </c>
      <c r="K125" s="3" t="s">
        <v>63</v>
      </c>
      <c r="L125" s="3" t="s">
        <v>63</v>
      </c>
      <c r="M125" s="3" t="s">
        <v>63</v>
      </c>
      <c r="N125" s="3"/>
      <c r="O125" s="3"/>
    </row>
    <row r="126" spans="1:15" x14ac:dyDescent="0.25">
      <c r="A126" s="3" t="s">
        <v>185</v>
      </c>
      <c r="B126" s="3" t="s">
        <v>211</v>
      </c>
      <c r="C126" s="3" t="s">
        <v>63</v>
      </c>
      <c r="D126" s="3">
        <v>52.423850000000002</v>
      </c>
      <c r="E126" s="3" t="s">
        <v>63</v>
      </c>
      <c r="F126" s="3" t="s">
        <v>63</v>
      </c>
      <c r="G126" s="3" t="s">
        <v>63</v>
      </c>
      <c r="H126" s="3" t="s">
        <v>63</v>
      </c>
      <c r="I126" s="3" t="s">
        <v>63</v>
      </c>
      <c r="J126" s="3" t="s">
        <v>63</v>
      </c>
      <c r="K126" s="3" t="s">
        <v>63</v>
      </c>
      <c r="L126" s="3" t="s">
        <v>63</v>
      </c>
      <c r="M126" s="3" t="s">
        <v>63</v>
      </c>
      <c r="N126" s="3"/>
      <c r="O126" s="3"/>
    </row>
    <row r="127" spans="1:15" x14ac:dyDescent="0.25">
      <c r="A127" s="3" t="s">
        <v>185</v>
      </c>
      <c r="B127" s="3" t="s">
        <v>212</v>
      </c>
      <c r="C127" s="3">
        <v>100</v>
      </c>
      <c r="D127" s="3">
        <v>100</v>
      </c>
      <c r="E127" s="3">
        <v>100</v>
      </c>
      <c r="F127" s="3" t="s">
        <v>63</v>
      </c>
      <c r="G127" s="3">
        <v>91.217280000000002</v>
      </c>
      <c r="H127" s="3" t="s">
        <v>63</v>
      </c>
      <c r="I127" s="3" t="s">
        <v>63</v>
      </c>
      <c r="J127" s="3">
        <v>87.202309999999997</v>
      </c>
      <c r="K127" s="3">
        <v>91.195859999999996</v>
      </c>
      <c r="L127" s="3">
        <v>96.855080000000001</v>
      </c>
      <c r="M127" s="3" t="s">
        <v>63</v>
      </c>
      <c r="N127" s="3"/>
      <c r="O127" s="3"/>
    </row>
    <row r="128" spans="1:15" x14ac:dyDescent="0.25">
      <c r="A128" s="3" t="s">
        <v>185</v>
      </c>
      <c r="B128" s="3" t="s">
        <v>213</v>
      </c>
      <c r="C128" s="3">
        <v>100</v>
      </c>
      <c r="D128" s="3">
        <v>100</v>
      </c>
      <c r="E128" s="3">
        <v>100</v>
      </c>
      <c r="F128" s="3">
        <v>100</v>
      </c>
      <c r="G128" s="3">
        <v>100</v>
      </c>
      <c r="H128" s="3">
        <v>100</v>
      </c>
      <c r="I128" s="3">
        <v>100</v>
      </c>
      <c r="J128" s="3">
        <v>100</v>
      </c>
      <c r="K128" s="3">
        <v>100</v>
      </c>
      <c r="L128" s="3">
        <v>100</v>
      </c>
      <c r="M128" s="3" t="s">
        <v>63</v>
      </c>
      <c r="N128" s="3"/>
      <c r="O128" s="3"/>
    </row>
    <row r="129" spans="1:15" x14ac:dyDescent="0.25">
      <c r="A129" s="3" t="s">
        <v>185</v>
      </c>
      <c r="B129" s="3" t="s">
        <v>214</v>
      </c>
      <c r="C129" s="3">
        <v>75.943079999999995</v>
      </c>
      <c r="D129" s="3">
        <v>80.104010000000002</v>
      </c>
      <c r="E129" s="3">
        <v>83.639489999999995</v>
      </c>
      <c r="F129" s="3">
        <v>87.325890000000001</v>
      </c>
      <c r="G129" s="3">
        <v>89.956850000000003</v>
      </c>
      <c r="H129" s="3">
        <v>93.243870000000001</v>
      </c>
      <c r="I129" s="3">
        <v>95.143259999999998</v>
      </c>
      <c r="J129" s="3">
        <v>97.192160000000001</v>
      </c>
      <c r="K129" s="3">
        <v>97.24615</v>
      </c>
      <c r="L129" s="3">
        <v>97.956999999999994</v>
      </c>
      <c r="M129" s="3" t="s">
        <v>63</v>
      </c>
      <c r="N129" s="3"/>
      <c r="O129" s="3"/>
    </row>
    <row r="130" spans="1:15" x14ac:dyDescent="0.25">
      <c r="A130" s="3" t="s">
        <v>185</v>
      </c>
      <c r="B130" s="3" t="s">
        <v>215</v>
      </c>
      <c r="C130" s="3">
        <v>96.388810000000007</v>
      </c>
      <c r="D130" s="3" t="s">
        <v>63</v>
      </c>
      <c r="E130" s="3" t="s">
        <v>63</v>
      </c>
      <c r="F130" s="3" t="s">
        <v>63</v>
      </c>
      <c r="G130" s="3" t="s">
        <v>63</v>
      </c>
      <c r="H130" s="3" t="s">
        <v>63</v>
      </c>
      <c r="I130" s="3" t="s">
        <v>63</v>
      </c>
      <c r="J130" s="3" t="s">
        <v>63</v>
      </c>
      <c r="K130" s="3" t="s">
        <v>63</v>
      </c>
      <c r="L130" s="3" t="s">
        <v>63</v>
      </c>
      <c r="M130" s="3" t="s">
        <v>63</v>
      </c>
      <c r="N130" s="3"/>
      <c r="O130" s="3"/>
    </row>
    <row r="131" spans="1:15" x14ac:dyDescent="0.25">
      <c r="A131" s="3" t="s">
        <v>185</v>
      </c>
      <c r="B131" s="3" t="s">
        <v>216</v>
      </c>
      <c r="C131" s="3" t="s">
        <v>63</v>
      </c>
      <c r="D131" s="3" t="s">
        <v>63</v>
      </c>
      <c r="E131" s="3" t="s">
        <v>63</v>
      </c>
      <c r="F131" s="3">
        <v>45.84346</v>
      </c>
      <c r="G131" s="3">
        <v>50.083219999999997</v>
      </c>
      <c r="H131" s="3">
        <v>55.523600000000002</v>
      </c>
      <c r="I131" s="3">
        <v>55.642099999999999</v>
      </c>
      <c r="J131" s="3" t="s">
        <v>63</v>
      </c>
      <c r="K131" s="3">
        <v>61.609279999999998</v>
      </c>
      <c r="L131" s="3">
        <v>97.746899999999997</v>
      </c>
      <c r="M131" s="3" t="s">
        <v>63</v>
      </c>
      <c r="N131" s="3"/>
      <c r="O131" s="3"/>
    </row>
    <row r="132" spans="1:15" x14ac:dyDescent="0.25">
      <c r="A132" s="3" t="s">
        <v>185</v>
      </c>
      <c r="B132" s="3" t="s">
        <v>247</v>
      </c>
      <c r="C132" s="3">
        <v>66.148499999999999</v>
      </c>
      <c r="D132" s="3" t="s">
        <v>63</v>
      </c>
      <c r="E132" s="3" t="s">
        <v>63</v>
      </c>
      <c r="F132" s="3" t="s">
        <v>63</v>
      </c>
      <c r="G132" s="3" t="s">
        <v>63</v>
      </c>
      <c r="H132" s="3" t="s">
        <v>63</v>
      </c>
      <c r="I132" s="3" t="s">
        <v>63</v>
      </c>
      <c r="J132" s="3" t="s">
        <v>63</v>
      </c>
      <c r="K132" s="3" t="s">
        <v>63</v>
      </c>
      <c r="L132" s="3" t="s">
        <v>63</v>
      </c>
      <c r="M132" s="3" t="s">
        <v>63</v>
      </c>
      <c r="N132" s="3"/>
      <c r="O132" s="3"/>
    </row>
    <row r="133" spans="1:15" x14ac:dyDescent="0.25">
      <c r="A133" s="3" t="s">
        <v>185</v>
      </c>
      <c r="B133" s="3" t="s">
        <v>217</v>
      </c>
      <c r="C133" s="3">
        <v>91.479079999999996</v>
      </c>
      <c r="D133" s="3">
        <v>98.426760000000002</v>
      </c>
      <c r="E133" s="3">
        <v>95.559079999999994</v>
      </c>
      <c r="F133" s="3">
        <v>95.204059999999998</v>
      </c>
      <c r="G133" s="3">
        <v>95.574489999999997</v>
      </c>
      <c r="H133" s="3">
        <v>93.924530000000004</v>
      </c>
      <c r="I133" s="3" t="s">
        <v>63</v>
      </c>
      <c r="J133" s="3">
        <v>92.586429999999993</v>
      </c>
      <c r="K133" s="3">
        <v>94.400210000000001</v>
      </c>
      <c r="L133" s="3">
        <v>95.061310000000006</v>
      </c>
      <c r="M133" s="3" t="s">
        <v>63</v>
      </c>
      <c r="N133" s="3"/>
      <c r="O133" s="3"/>
    </row>
    <row r="134" spans="1:15" x14ac:dyDescent="0.25">
      <c r="A134" s="3" t="s">
        <v>185</v>
      </c>
      <c r="B134" s="3" t="s">
        <v>218</v>
      </c>
      <c r="C134" s="3" t="s">
        <v>63</v>
      </c>
      <c r="D134" s="3" t="s">
        <v>63</v>
      </c>
      <c r="E134" s="3" t="s">
        <v>63</v>
      </c>
      <c r="F134" s="3" t="s">
        <v>63</v>
      </c>
      <c r="G134" s="3">
        <v>33.01708</v>
      </c>
      <c r="H134" s="3">
        <v>34.351149999999997</v>
      </c>
      <c r="I134" s="3">
        <v>31.095410000000001</v>
      </c>
      <c r="J134" s="3">
        <v>27.409890000000001</v>
      </c>
      <c r="K134" s="3" t="s">
        <v>63</v>
      </c>
      <c r="L134" s="3" t="s">
        <v>63</v>
      </c>
      <c r="M134" s="3" t="s">
        <v>63</v>
      </c>
      <c r="N134" s="3"/>
      <c r="O134" s="3"/>
    </row>
    <row r="135" spans="1:15" x14ac:dyDescent="0.25">
      <c r="A135" s="3" t="s">
        <v>185</v>
      </c>
      <c r="B135" s="3" t="s">
        <v>219</v>
      </c>
      <c r="C135" s="3">
        <v>47.852849999999997</v>
      </c>
      <c r="D135" s="3">
        <v>63.10219</v>
      </c>
      <c r="E135" s="3">
        <v>64.721770000000006</v>
      </c>
      <c r="F135" s="3">
        <v>72.379090000000005</v>
      </c>
      <c r="G135" s="3">
        <v>69.968220000000002</v>
      </c>
      <c r="H135" s="3">
        <v>68.339820000000003</v>
      </c>
      <c r="I135" s="3" t="s">
        <v>63</v>
      </c>
      <c r="J135" s="3" t="s">
        <v>63</v>
      </c>
      <c r="K135" s="3" t="s">
        <v>63</v>
      </c>
      <c r="L135" s="3">
        <v>75.339519999999993</v>
      </c>
      <c r="M135" s="3" t="s">
        <v>63</v>
      </c>
      <c r="N135" s="3"/>
      <c r="O135" s="3"/>
    </row>
    <row r="136" spans="1:15" x14ac:dyDescent="0.25">
      <c r="A136" s="3" t="s">
        <v>185</v>
      </c>
      <c r="B136" s="3" t="s">
        <v>220</v>
      </c>
      <c r="C136" s="3" t="s">
        <v>63</v>
      </c>
      <c r="D136" s="3">
        <v>86.737799999999993</v>
      </c>
      <c r="E136" s="3">
        <v>76.479079999999996</v>
      </c>
      <c r="F136" s="3">
        <v>69.440240000000003</v>
      </c>
      <c r="G136" s="3">
        <v>71.299090000000007</v>
      </c>
      <c r="H136" s="3">
        <v>83.639139999999998</v>
      </c>
      <c r="I136" s="3">
        <v>82.919250000000005</v>
      </c>
      <c r="J136" s="3">
        <v>84.006209999999996</v>
      </c>
      <c r="K136" s="3">
        <v>84.976529999999997</v>
      </c>
      <c r="L136" s="3">
        <v>84.276730000000001</v>
      </c>
      <c r="M136" s="3" t="s">
        <v>63</v>
      </c>
      <c r="N136" s="3"/>
      <c r="O136" s="3"/>
    </row>
    <row r="137" spans="1:15" x14ac:dyDescent="0.25">
      <c r="A137" s="3" t="s">
        <v>185</v>
      </c>
      <c r="B137" s="3" t="s">
        <v>221</v>
      </c>
      <c r="C137" s="3" t="s">
        <v>63</v>
      </c>
      <c r="D137" s="3">
        <v>48.018360000000001</v>
      </c>
      <c r="E137" s="3">
        <v>54.601260000000003</v>
      </c>
      <c r="F137" s="3">
        <v>57.116059999999997</v>
      </c>
      <c r="G137" s="3" t="s">
        <v>63</v>
      </c>
      <c r="H137" s="3">
        <v>53.822299999999998</v>
      </c>
      <c r="I137" s="3" t="s">
        <v>63</v>
      </c>
      <c r="J137" s="3" t="s">
        <v>63</v>
      </c>
      <c r="K137" s="3">
        <v>60.916649999999997</v>
      </c>
      <c r="L137" s="3">
        <v>63.647410000000001</v>
      </c>
      <c r="M137" s="3" t="s">
        <v>63</v>
      </c>
      <c r="N137" s="3"/>
      <c r="O137" s="3"/>
    </row>
    <row r="138" spans="1:15" x14ac:dyDescent="0.25">
      <c r="A138" s="3" t="s">
        <v>185</v>
      </c>
      <c r="B138" s="3" t="s">
        <v>223</v>
      </c>
      <c r="C138" s="3" t="s">
        <v>63</v>
      </c>
      <c r="D138" s="3">
        <v>44.027099999999997</v>
      </c>
      <c r="E138" s="3" t="s">
        <v>63</v>
      </c>
      <c r="F138" s="3" t="s">
        <v>63</v>
      </c>
      <c r="G138" s="3" t="s">
        <v>63</v>
      </c>
      <c r="H138" s="3" t="s">
        <v>63</v>
      </c>
      <c r="I138" s="3" t="s">
        <v>63</v>
      </c>
      <c r="J138" s="3" t="s">
        <v>63</v>
      </c>
      <c r="K138" s="3" t="s">
        <v>63</v>
      </c>
      <c r="L138" s="3" t="s">
        <v>63</v>
      </c>
      <c r="M138" s="3" t="s">
        <v>63</v>
      </c>
      <c r="N138" s="3"/>
      <c r="O138" s="3"/>
    </row>
    <row r="139" spans="1:15" x14ac:dyDescent="0.25">
      <c r="A139" s="3" t="s">
        <v>185</v>
      </c>
      <c r="B139" s="3" t="s">
        <v>224</v>
      </c>
      <c r="C139" s="3">
        <v>76.702830000000006</v>
      </c>
      <c r="D139" s="3">
        <v>70.796710000000004</v>
      </c>
      <c r="E139" s="3">
        <v>82.13861</v>
      </c>
      <c r="F139" s="3">
        <v>76.066909999999993</v>
      </c>
      <c r="G139" s="3" t="s">
        <v>63</v>
      </c>
      <c r="H139" s="3">
        <v>73.3292</v>
      </c>
      <c r="I139" s="3" t="s">
        <v>63</v>
      </c>
      <c r="J139" s="3" t="s">
        <v>63</v>
      </c>
      <c r="K139" s="3" t="s">
        <v>63</v>
      </c>
      <c r="L139" s="3">
        <v>76.709500000000006</v>
      </c>
      <c r="M139" s="3" t="s">
        <v>63</v>
      </c>
      <c r="N139" s="3"/>
      <c r="O139" s="3"/>
    </row>
    <row r="140" spans="1:15" x14ac:dyDescent="0.25">
      <c r="A140" s="3" t="s">
        <v>185</v>
      </c>
      <c r="B140" s="3" t="s">
        <v>225</v>
      </c>
      <c r="C140" s="3" t="s">
        <v>63</v>
      </c>
      <c r="D140" s="3" t="s">
        <v>63</v>
      </c>
      <c r="E140" s="3" t="s">
        <v>63</v>
      </c>
      <c r="F140" s="3" t="s">
        <v>63</v>
      </c>
      <c r="G140" s="3" t="s">
        <v>63</v>
      </c>
      <c r="H140" s="3" t="s">
        <v>63</v>
      </c>
      <c r="I140" s="3" t="s">
        <v>63</v>
      </c>
      <c r="J140" s="3">
        <v>79.585790000000003</v>
      </c>
      <c r="K140" s="3" t="s">
        <v>63</v>
      </c>
      <c r="L140" s="3" t="s">
        <v>63</v>
      </c>
      <c r="M140" s="3" t="s">
        <v>63</v>
      </c>
      <c r="N140" s="3"/>
      <c r="O140" s="3"/>
    </row>
    <row r="141" spans="1:15" x14ac:dyDescent="0.25">
      <c r="A141" s="3" t="s">
        <v>185</v>
      </c>
      <c r="B141" s="3" t="s">
        <v>226</v>
      </c>
      <c r="C141" s="3">
        <v>94.499449999999996</v>
      </c>
      <c r="D141" s="3" t="s">
        <v>63</v>
      </c>
      <c r="E141" s="3" t="s">
        <v>63</v>
      </c>
      <c r="F141" s="3">
        <v>98.98621</v>
      </c>
      <c r="G141" s="3" t="s">
        <v>63</v>
      </c>
      <c r="H141" s="3" t="s">
        <v>63</v>
      </c>
      <c r="I141" s="3">
        <v>99.195949999999996</v>
      </c>
      <c r="J141" s="3" t="s">
        <v>63</v>
      </c>
      <c r="K141" s="3" t="s">
        <v>63</v>
      </c>
      <c r="L141" s="3" t="s">
        <v>63</v>
      </c>
      <c r="M141" s="3" t="s">
        <v>63</v>
      </c>
      <c r="N141" s="3"/>
      <c r="O141" s="3"/>
    </row>
    <row r="142" spans="1:15" x14ac:dyDescent="0.25">
      <c r="A142" s="3" t="s">
        <v>185</v>
      </c>
      <c r="B142" s="3" t="s">
        <v>227</v>
      </c>
      <c r="C142" s="3" t="s">
        <v>63</v>
      </c>
      <c r="D142" s="3" t="s">
        <v>63</v>
      </c>
      <c r="E142" s="3">
        <v>92.655860000000004</v>
      </c>
      <c r="F142" s="3" t="s">
        <v>63</v>
      </c>
      <c r="G142" s="3" t="s">
        <v>63</v>
      </c>
      <c r="H142" s="3" t="s">
        <v>63</v>
      </c>
      <c r="I142" s="3" t="s">
        <v>63</v>
      </c>
      <c r="J142" s="3">
        <v>98.750299999999996</v>
      </c>
      <c r="K142" s="3" t="s">
        <v>63</v>
      </c>
      <c r="L142" s="3" t="s">
        <v>63</v>
      </c>
      <c r="M142" s="3" t="s">
        <v>63</v>
      </c>
      <c r="N142" s="3"/>
      <c r="O142" s="3"/>
    </row>
    <row r="143" spans="1:15" x14ac:dyDescent="0.25">
      <c r="A143" s="3" t="s">
        <v>185</v>
      </c>
      <c r="B143" s="3" t="s">
        <v>228</v>
      </c>
      <c r="C143" s="3" t="s">
        <v>63</v>
      </c>
      <c r="D143" s="3" t="s">
        <v>63</v>
      </c>
      <c r="E143" s="3">
        <v>88.154129999999995</v>
      </c>
      <c r="F143" s="3">
        <v>85.862909999999999</v>
      </c>
      <c r="G143" s="3" t="s">
        <v>63</v>
      </c>
      <c r="H143" s="3" t="s">
        <v>63</v>
      </c>
      <c r="I143" s="3" t="s">
        <v>63</v>
      </c>
      <c r="J143" s="3" t="s">
        <v>63</v>
      </c>
      <c r="K143" s="3" t="s">
        <v>63</v>
      </c>
      <c r="L143" s="3" t="s">
        <v>63</v>
      </c>
      <c r="M143" s="3" t="s">
        <v>63</v>
      </c>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44</v>
      </c>
    </row>
    <row r="4" spans="1:15" x14ac:dyDescent="0.25">
      <c r="A4" t="s">
        <v>45</v>
      </c>
    </row>
    <row r="5" spans="1:15" x14ac:dyDescent="0.25">
      <c r="A5" t="s">
        <v>46</v>
      </c>
    </row>
    <row r="6" spans="1:15" x14ac:dyDescent="0.25">
      <c r="A6" t="s">
        <v>47</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62</v>
      </c>
      <c r="C11" s="3">
        <v>17.06756</v>
      </c>
      <c r="D11" s="3">
        <v>16.04843</v>
      </c>
      <c r="E11" s="3">
        <v>10.3568</v>
      </c>
      <c r="F11" s="3">
        <v>14.1028</v>
      </c>
      <c r="G11" s="3">
        <v>14.46593</v>
      </c>
      <c r="H11" s="3">
        <v>12.509</v>
      </c>
      <c r="I11" s="3">
        <v>16.2117</v>
      </c>
      <c r="J11" s="3">
        <v>15.661379999999999</v>
      </c>
      <c r="K11" s="3" t="s">
        <v>63</v>
      </c>
      <c r="L11" s="3" t="s">
        <v>63</v>
      </c>
      <c r="M11" s="3" t="s">
        <v>63</v>
      </c>
      <c r="N11" s="3"/>
      <c r="O11" s="3"/>
    </row>
    <row r="12" spans="1:15" x14ac:dyDescent="0.25">
      <c r="A12" s="3" t="s">
        <v>61</v>
      </c>
      <c r="B12" s="3" t="s">
        <v>64</v>
      </c>
      <c r="C12" s="3" t="s">
        <v>63</v>
      </c>
      <c r="D12" s="3">
        <v>16.793970000000002</v>
      </c>
      <c r="E12" s="3">
        <v>15.59324</v>
      </c>
      <c r="F12" s="3">
        <v>13.82282</v>
      </c>
      <c r="G12" s="3" t="s">
        <v>63</v>
      </c>
      <c r="H12" s="3" t="s">
        <v>63</v>
      </c>
      <c r="I12" s="3">
        <v>11.419420000000001</v>
      </c>
      <c r="J12" s="3" t="s">
        <v>63</v>
      </c>
      <c r="K12" s="3" t="s">
        <v>63</v>
      </c>
      <c r="L12" s="3">
        <v>9.2737499999999997</v>
      </c>
      <c r="M12" s="3" t="s">
        <v>63</v>
      </c>
      <c r="N12" s="3"/>
      <c r="O12" s="3"/>
    </row>
    <row r="13" spans="1:15" x14ac:dyDescent="0.25">
      <c r="A13" s="3" t="s">
        <v>61</v>
      </c>
      <c r="B13" s="3" t="s">
        <v>65</v>
      </c>
      <c r="C13" s="3">
        <v>11.025779999999999</v>
      </c>
      <c r="D13" s="3">
        <v>11.285019999999999</v>
      </c>
      <c r="E13" s="3" t="s">
        <v>63</v>
      </c>
      <c r="F13" s="3">
        <v>16.169830000000001</v>
      </c>
      <c r="G13" s="3">
        <v>17.82422</v>
      </c>
      <c r="H13" s="3">
        <v>26.352129999999999</v>
      </c>
      <c r="I13" s="3">
        <v>26.180620000000001</v>
      </c>
      <c r="J13" s="3">
        <v>24.040980000000001</v>
      </c>
      <c r="K13" s="3">
        <v>22.766459999999999</v>
      </c>
      <c r="L13" s="3" t="s">
        <v>63</v>
      </c>
      <c r="M13" s="3" t="s">
        <v>63</v>
      </c>
      <c r="N13" s="3"/>
      <c r="O13" s="3"/>
    </row>
    <row r="14" spans="1:15" x14ac:dyDescent="0.25">
      <c r="A14" s="3" t="s">
        <v>61</v>
      </c>
      <c r="B14" s="3" t="s">
        <v>66</v>
      </c>
      <c r="C14" s="3">
        <v>11.833679999999999</v>
      </c>
      <c r="D14" s="3">
        <v>13.564909999999999</v>
      </c>
      <c r="E14" s="3">
        <v>13.99212</v>
      </c>
      <c r="F14" s="3">
        <v>14.050179999999999</v>
      </c>
      <c r="G14" s="3" t="s">
        <v>63</v>
      </c>
      <c r="H14" s="3" t="s">
        <v>63</v>
      </c>
      <c r="I14" s="3" t="s">
        <v>63</v>
      </c>
      <c r="J14" s="3" t="s">
        <v>63</v>
      </c>
      <c r="K14" s="3" t="s">
        <v>63</v>
      </c>
      <c r="L14" s="3" t="s">
        <v>63</v>
      </c>
      <c r="M14" s="3" t="s">
        <v>63</v>
      </c>
      <c r="N14" s="3"/>
      <c r="O14" s="3"/>
    </row>
    <row r="15" spans="1:15" x14ac:dyDescent="0.25">
      <c r="A15" s="3" t="s">
        <v>61</v>
      </c>
      <c r="B15" s="3" t="s">
        <v>67</v>
      </c>
      <c r="C15" s="3">
        <v>18.804349999999999</v>
      </c>
      <c r="D15" s="3">
        <v>19.1267</v>
      </c>
      <c r="E15" s="3">
        <v>17.395620000000001</v>
      </c>
      <c r="F15" s="3">
        <v>21.673909999999999</v>
      </c>
      <c r="G15" s="3">
        <v>19.664860000000001</v>
      </c>
      <c r="H15" s="3">
        <v>18.568750000000001</v>
      </c>
      <c r="I15" s="3">
        <v>19.301310000000001</v>
      </c>
      <c r="J15" s="3">
        <v>20.04203</v>
      </c>
      <c r="K15" s="3">
        <v>21.145679999999999</v>
      </c>
      <c r="L15" s="3" t="s">
        <v>63</v>
      </c>
      <c r="M15" s="3" t="s">
        <v>63</v>
      </c>
      <c r="N15" s="3"/>
      <c r="O15" s="3"/>
    </row>
    <row r="16" spans="1:15" x14ac:dyDescent="0.25">
      <c r="A16" s="3" t="s">
        <v>61</v>
      </c>
      <c r="B16" s="3" t="s">
        <v>68</v>
      </c>
      <c r="C16" s="3" t="s">
        <v>63</v>
      </c>
      <c r="D16" s="3" t="s">
        <v>63</v>
      </c>
      <c r="E16" s="3" t="s">
        <v>63</v>
      </c>
      <c r="F16" s="3" t="s">
        <v>63</v>
      </c>
      <c r="G16" s="3" t="s">
        <v>63</v>
      </c>
      <c r="H16" s="3">
        <v>12.19304</v>
      </c>
      <c r="I16" s="3">
        <v>13.838419999999999</v>
      </c>
      <c r="J16" s="3">
        <v>11.41991</v>
      </c>
      <c r="K16" s="3">
        <v>13.880179999999999</v>
      </c>
      <c r="L16" s="3" t="s">
        <v>63</v>
      </c>
      <c r="M16" s="3" t="s">
        <v>63</v>
      </c>
      <c r="N16" s="3"/>
      <c r="O16" s="3"/>
    </row>
    <row r="17" spans="1:15" x14ac:dyDescent="0.25">
      <c r="A17" s="3" t="s">
        <v>61</v>
      </c>
      <c r="B17" s="3" t="s">
        <v>69</v>
      </c>
      <c r="C17" s="3">
        <v>15.68131</v>
      </c>
      <c r="D17" s="3">
        <v>18.172529999999998</v>
      </c>
      <c r="E17" s="3">
        <v>18.19501</v>
      </c>
      <c r="F17" s="3">
        <v>17.773790000000002</v>
      </c>
      <c r="G17" s="3">
        <v>14.197190000000001</v>
      </c>
      <c r="H17" s="3">
        <v>15.638640000000001</v>
      </c>
      <c r="I17" s="3">
        <v>16.510570000000001</v>
      </c>
      <c r="J17" s="3">
        <v>15.730259999999999</v>
      </c>
      <c r="K17" s="3" t="s">
        <v>63</v>
      </c>
      <c r="L17" s="3" t="s">
        <v>63</v>
      </c>
      <c r="M17" s="3" t="s">
        <v>63</v>
      </c>
      <c r="N17" s="3"/>
      <c r="O17" s="3"/>
    </row>
    <row r="18" spans="1:15" x14ac:dyDescent="0.25">
      <c r="A18" s="3" t="s">
        <v>61</v>
      </c>
      <c r="B18" s="3" t="s">
        <v>70</v>
      </c>
      <c r="C18" s="3">
        <v>12.460610000000001</v>
      </c>
      <c r="D18" s="3">
        <v>11.7121</v>
      </c>
      <c r="E18" s="3">
        <v>12.83329</v>
      </c>
      <c r="F18" s="3">
        <v>13.913740000000001</v>
      </c>
      <c r="G18" s="3">
        <v>10.34891</v>
      </c>
      <c r="H18" s="3">
        <v>12.89076</v>
      </c>
      <c r="I18" s="3">
        <v>11.281510000000001</v>
      </c>
      <c r="J18" s="3" t="s">
        <v>63</v>
      </c>
      <c r="K18" s="3" t="s">
        <v>63</v>
      </c>
      <c r="L18" s="3" t="s">
        <v>63</v>
      </c>
      <c r="M18" s="3" t="s">
        <v>63</v>
      </c>
      <c r="N18" s="3"/>
      <c r="O18" s="3"/>
    </row>
    <row r="19" spans="1:15" x14ac:dyDescent="0.25">
      <c r="A19" s="3" t="s">
        <v>61</v>
      </c>
      <c r="B19" s="3" t="s">
        <v>71</v>
      </c>
      <c r="C19" s="3">
        <v>16.032350000000001</v>
      </c>
      <c r="D19" s="3">
        <v>17.983840000000001</v>
      </c>
      <c r="E19" s="3">
        <v>17.437080000000002</v>
      </c>
      <c r="F19" s="3">
        <v>17.56964</v>
      </c>
      <c r="G19" s="3">
        <v>18.281289999999998</v>
      </c>
      <c r="H19" s="3">
        <v>16.989660000000001</v>
      </c>
      <c r="I19" s="3">
        <v>19.128499999999999</v>
      </c>
      <c r="J19" s="3">
        <v>17.09639</v>
      </c>
      <c r="K19" s="3">
        <v>14.10187</v>
      </c>
      <c r="L19" s="3" t="s">
        <v>63</v>
      </c>
      <c r="M19" s="3" t="s">
        <v>63</v>
      </c>
      <c r="N19" s="3"/>
      <c r="O19" s="3"/>
    </row>
    <row r="20" spans="1:15" x14ac:dyDescent="0.25">
      <c r="A20" s="3" t="s">
        <v>61</v>
      </c>
      <c r="B20" s="3" t="s">
        <v>72</v>
      </c>
      <c r="C20" s="3">
        <v>11.864660000000001</v>
      </c>
      <c r="D20" s="3">
        <v>10.924609999999999</v>
      </c>
      <c r="E20" s="3">
        <v>11.04063</v>
      </c>
      <c r="F20" s="3">
        <v>11.51398</v>
      </c>
      <c r="G20" s="3">
        <v>11.300660000000001</v>
      </c>
      <c r="H20" s="3">
        <v>13.187279999999999</v>
      </c>
      <c r="I20" s="3">
        <v>15.06348</v>
      </c>
      <c r="J20" s="3">
        <v>14.544779999999999</v>
      </c>
      <c r="K20" s="3" t="s">
        <v>63</v>
      </c>
      <c r="L20" s="3" t="s">
        <v>63</v>
      </c>
      <c r="M20" s="3" t="s">
        <v>63</v>
      </c>
      <c r="N20" s="3"/>
      <c r="O20" s="3"/>
    </row>
    <row r="21" spans="1:15" x14ac:dyDescent="0.25">
      <c r="A21" s="3" t="s">
        <v>61</v>
      </c>
      <c r="B21" s="3" t="s">
        <v>73</v>
      </c>
      <c r="C21" s="3">
        <v>8.6056600000000003</v>
      </c>
      <c r="D21" s="3">
        <v>9.1101600000000005</v>
      </c>
      <c r="E21" s="3">
        <v>8.3940300000000008</v>
      </c>
      <c r="F21" s="3">
        <v>9.41995</v>
      </c>
      <c r="G21" s="3">
        <v>10.82396</v>
      </c>
      <c r="H21" s="3">
        <v>10.95026</v>
      </c>
      <c r="I21" s="3">
        <v>17.728760000000001</v>
      </c>
      <c r="J21" s="3">
        <v>14.49976</v>
      </c>
      <c r="K21" s="3">
        <v>11.33089</v>
      </c>
      <c r="L21" s="3" t="s">
        <v>63</v>
      </c>
      <c r="M21" s="3" t="s">
        <v>63</v>
      </c>
      <c r="N21" s="3"/>
      <c r="O21" s="3"/>
    </row>
    <row r="22" spans="1:15" x14ac:dyDescent="0.25">
      <c r="A22" s="3" t="s">
        <v>61</v>
      </c>
      <c r="B22" s="3" t="s">
        <v>74</v>
      </c>
      <c r="C22" s="3">
        <v>15.33145</v>
      </c>
      <c r="D22" s="3">
        <v>14.560510000000001</v>
      </c>
      <c r="E22" s="3">
        <v>16.3705</v>
      </c>
      <c r="F22" s="3" t="s">
        <v>63</v>
      </c>
      <c r="G22" s="3" t="s">
        <v>63</v>
      </c>
      <c r="H22" s="3">
        <v>16.393360000000001</v>
      </c>
      <c r="I22" s="3" t="s">
        <v>63</v>
      </c>
      <c r="J22" s="3" t="s">
        <v>63</v>
      </c>
      <c r="K22" s="3" t="s">
        <v>63</v>
      </c>
      <c r="L22" s="3" t="s">
        <v>63</v>
      </c>
      <c r="M22" s="3" t="s">
        <v>63</v>
      </c>
      <c r="N22" s="3"/>
      <c r="O22" s="3"/>
    </row>
    <row r="23" spans="1:15" x14ac:dyDescent="0.25">
      <c r="A23" s="3" t="s">
        <v>61</v>
      </c>
      <c r="B23" s="3" t="s">
        <v>75</v>
      </c>
      <c r="C23" s="3" t="s">
        <v>63</v>
      </c>
      <c r="D23" s="3" t="s">
        <v>63</v>
      </c>
      <c r="E23" s="3">
        <v>20.79551</v>
      </c>
      <c r="F23" s="3" t="s">
        <v>63</v>
      </c>
      <c r="G23" s="3" t="s">
        <v>63</v>
      </c>
      <c r="H23" s="3" t="s">
        <v>63</v>
      </c>
      <c r="I23" s="3" t="s">
        <v>63</v>
      </c>
      <c r="J23" s="3" t="s">
        <v>63</v>
      </c>
      <c r="K23" s="3" t="s">
        <v>63</v>
      </c>
      <c r="L23" s="3">
        <v>22.843209999999999</v>
      </c>
      <c r="M23" s="3" t="s">
        <v>63</v>
      </c>
      <c r="N23" s="3"/>
      <c r="O23" s="3"/>
    </row>
    <row r="24" spans="1:15" x14ac:dyDescent="0.25">
      <c r="A24" s="3" t="s">
        <v>61</v>
      </c>
      <c r="B24" s="3" t="s">
        <v>76</v>
      </c>
      <c r="C24" s="3" t="s">
        <v>63</v>
      </c>
      <c r="D24" s="3" t="s">
        <v>63</v>
      </c>
      <c r="E24" s="3" t="s">
        <v>63</v>
      </c>
      <c r="F24" s="3">
        <v>23.320530000000002</v>
      </c>
      <c r="G24" s="3">
        <v>23.517309999999998</v>
      </c>
      <c r="H24" s="3">
        <v>23.64584</v>
      </c>
      <c r="I24" s="3">
        <v>23.850449999999999</v>
      </c>
      <c r="J24" s="3">
        <v>23.030909999999999</v>
      </c>
      <c r="K24" s="3" t="s">
        <v>63</v>
      </c>
      <c r="L24" s="3" t="s">
        <v>63</v>
      </c>
      <c r="M24" s="3" t="s">
        <v>63</v>
      </c>
      <c r="N24" s="3"/>
      <c r="O24" s="3"/>
    </row>
    <row r="25" spans="1:15" x14ac:dyDescent="0.25">
      <c r="A25" s="3" t="s">
        <v>77</v>
      </c>
      <c r="B25" s="3" t="s">
        <v>78</v>
      </c>
      <c r="C25" s="3">
        <v>5.3020800000000001</v>
      </c>
      <c r="D25" s="3">
        <v>9.1821900000000003</v>
      </c>
      <c r="E25" s="3">
        <v>9.7264199999999992</v>
      </c>
      <c r="F25" s="3" t="s">
        <v>63</v>
      </c>
      <c r="G25" s="3">
        <v>9.9846000000000004</v>
      </c>
      <c r="H25" s="3" t="s">
        <v>63</v>
      </c>
      <c r="I25" s="3">
        <v>11.44195</v>
      </c>
      <c r="J25" s="3" t="s">
        <v>63</v>
      </c>
      <c r="K25" s="3" t="s">
        <v>63</v>
      </c>
      <c r="L25" s="3" t="s">
        <v>63</v>
      </c>
      <c r="M25" s="3" t="s">
        <v>63</v>
      </c>
      <c r="N25" s="3"/>
      <c r="O25" s="3"/>
    </row>
    <row r="26" spans="1:15" x14ac:dyDescent="0.25">
      <c r="A26" s="3" t="s">
        <v>77</v>
      </c>
      <c r="B26" s="3" t="s">
        <v>79</v>
      </c>
      <c r="C26" s="3">
        <v>7.3374699999999997</v>
      </c>
      <c r="D26" s="3">
        <v>7.3353999999999999</v>
      </c>
      <c r="E26" s="3">
        <v>7.1998499999999996</v>
      </c>
      <c r="F26" s="3">
        <v>9.5970700000000004</v>
      </c>
      <c r="G26" s="3">
        <v>8.7916000000000007</v>
      </c>
      <c r="H26" s="3" t="s">
        <v>63</v>
      </c>
      <c r="I26" s="3" t="s">
        <v>63</v>
      </c>
      <c r="J26" s="3" t="s">
        <v>63</v>
      </c>
      <c r="K26" s="3">
        <v>8.8389799999999994</v>
      </c>
      <c r="L26" s="3" t="s">
        <v>63</v>
      </c>
      <c r="M26" s="3" t="s">
        <v>63</v>
      </c>
      <c r="N26" s="3"/>
      <c r="O26" s="3"/>
    </row>
    <row r="27" spans="1:15" ht="30" x14ac:dyDescent="0.25">
      <c r="A27" s="3" t="s">
        <v>77</v>
      </c>
      <c r="B27" s="3" t="s">
        <v>80</v>
      </c>
      <c r="C27" s="3">
        <v>19.909410000000001</v>
      </c>
      <c r="D27" s="3">
        <v>20.148330000000001</v>
      </c>
      <c r="E27" s="3">
        <v>18.649480000000001</v>
      </c>
      <c r="F27" s="3">
        <v>20.300799999999999</v>
      </c>
      <c r="G27" s="3">
        <v>17.6204</v>
      </c>
      <c r="H27" s="3">
        <v>18.60857</v>
      </c>
      <c r="I27" s="3">
        <v>18.12696</v>
      </c>
      <c r="J27" s="3">
        <v>17.841280000000001</v>
      </c>
      <c r="K27" s="3">
        <v>18.787839999999999</v>
      </c>
      <c r="L27" s="3">
        <v>20.314589999999999</v>
      </c>
      <c r="M27" s="3" t="s">
        <v>63</v>
      </c>
      <c r="N27" s="3"/>
      <c r="O27" s="3"/>
    </row>
    <row r="28" spans="1:15" x14ac:dyDescent="0.25">
      <c r="A28" s="3" t="s">
        <v>77</v>
      </c>
      <c r="B28" s="3" t="s">
        <v>81</v>
      </c>
      <c r="C28" s="3">
        <v>15.4131</v>
      </c>
      <c r="D28" s="3">
        <v>17.335509999999999</v>
      </c>
      <c r="E28" s="3">
        <v>21.243870000000001</v>
      </c>
      <c r="F28" s="3">
        <v>16.428909999999998</v>
      </c>
      <c r="G28" s="3">
        <v>13.39207</v>
      </c>
      <c r="H28" s="3">
        <v>13.3741</v>
      </c>
      <c r="I28" s="3">
        <v>13.51698</v>
      </c>
      <c r="J28" s="3">
        <v>13.47625</v>
      </c>
      <c r="K28" s="3">
        <v>14.66703</v>
      </c>
      <c r="L28" s="3" t="s">
        <v>63</v>
      </c>
      <c r="M28" s="3" t="s">
        <v>63</v>
      </c>
      <c r="N28" s="3"/>
      <c r="O28" s="3"/>
    </row>
    <row r="29" spans="1:15" x14ac:dyDescent="0.25">
      <c r="A29" s="3" t="s">
        <v>77</v>
      </c>
      <c r="B29" s="3" t="s">
        <v>82</v>
      </c>
      <c r="C29" s="3">
        <v>16.65418</v>
      </c>
      <c r="D29" s="3">
        <v>18.006129999999999</v>
      </c>
      <c r="E29" s="3">
        <v>18.090420000000002</v>
      </c>
      <c r="F29" s="3">
        <v>17.603929999999998</v>
      </c>
      <c r="G29" s="3">
        <v>17.671520000000001</v>
      </c>
      <c r="H29" s="3">
        <v>20.503299999999999</v>
      </c>
      <c r="I29" s="3" t="s">
        <v>63</v>
      </c>
      <c r="J29" s="3" t="s">
        <v>63</v>
      </c>
      <c r="K29" s="3" t="s">
        <v>63</v>
      </c>
      <c r="L29" s="3" t="s">
        <v>63</v>
      </c>
      <c r="M29" s="3" t="s">
        <v>63</v>
      </c>
      <c r="N29" s="3"/>
      <c r="O29" s="3"/>
    </row>
    <row r="30" spans="1:15" x14ac:dyDescent="0.25">
      <c r="A30" s="3" t="s">
        <v>77</v>
      </c>
      <c r="B30" s="3" t="s">
        <v>83</v>
      </c>
      <c r="C30" s="3">
        <v>9.21129</v>
      </c>
      <c r="D30" s="3">
        <v>9.4491700000000005</v>
      </c>
      <c r="E30" s="3">
        <v>9.3668600000000009</v>
      </c>
      <c r="F30" s="3">
        <v>9.3092500000000005</v>
      </c>
      <c r="G30" s="3">
        <v>9.0933200000000003</v>
      </c>
      <c r="H30" s="3" t="s">
        <v>63</v>
      </c>
      <c r="I30" s="3">
        <v>8.3799100000000006</v>
      </c>
      <c r="J30" s="3">
        <v>8.3788800000000005</v>
      </c>
      <c r="K30" s="3" t="s">
        <v>63</v>
      </c>
      <c r="L30" s="3" t="s">
        <v>63</v>
      </c>
      <c r="M30" s="3" t="s">
        <v>63</v>
      </c>
      <c r="N30" s="3"/>
      <c r="O30" s="3"/>
    </row>
    <row r="31" spans="1:15" x14ac:dyDescent="0.25">
      <c r="A31" s="3" t="s">
        <v>77</v>
      </c>
      <c r="B31" s="3" t="s">
        <v>84</v>
      </c>
      <c r="C31" s="3">
        <v>7.2469599999999996</v>
      </c>
      <c r="D31" s="3">
        <v>8.2595799999999997</v>
      </c>
      <c r="E31" s="3">
        <v>7.3686800000000003</v>
      </c>
      <c r="F31" s="3">
        <v>13.341010000000001</v>
      </c>
      <c r="G31" s="3">
        <v>11.757350000000001</v>
      </c>
      <c r="H31" s="3" t="s">
        <v>63</v>
      </c>
      <c r="I31" s="3" t="s">
        <v>63</v>
      </c>
      <c r="J31" s="3" t="s">
        <v>63</v>
      </c>
      <c r="K31" s="3" t="s">
        <v>63</v>
      </c>
      <c r="L31" s="3" t="s">
        <v>63</v>
      </c>
      <c r="M31" s="3" t="s">
        <v>63</v>
      </c>
      <c r="N31" s="3"/>
      <c r="O31" s="3"/>
    </row>
    <row r="32" spans="1:15" x14ac:dyDescent="0.25">
      <c r="A32" s="3" t="s">
        <v>77</v>
      </c>
      <c r="B32" s="3" t="s">
        <v>85</v>
      </c>
      <c r="C32" s="3">
        <v>18.406230000000001</v>
      </c>
      <c r="D32" s="3">
        <v>20.97702</v>
      </c>
      <c r="E32" s="3">
        <v>19.85116</v>
      </c>
      <c r="F32" s="3">
        <v>19.45431</v>
      </c>
      <c r="G32" s="3">
        <v>19.800560000000001</v>
      </c>
      <c r="H32" s="3">
        <v>19.810790000000001</v>
      </c>
      <c r="I32" s="3">
        <v>20.93572</v>
      </c>
      <c r="J32" s="3">
        <v>21.67765</v>
      </c>
      <c r="K32" s="3">
        <v>19.73864</v>
      </c>
      <c r="L32" s="3">
        <v>17.935749999999999</v>
      </c>
      <c r="M32" s="3" t="s">
        <v>63</v>
      </c>
      <c r="N32" s="3"/>
      <c r="O32" s="3"/>
    </row>
    <row r="33" spans="1:15" x14ac:dyDescent="0.25">
      <c r="A33" s="3" t="s">
        <v>77</v>
      </c>
      <c r="B33" s="3" t="s">
        <v>86</v>
      </c>
      <c r="C33" s="3">
        <v>14.71114</v>
      </c>
      <c r="D33" s="3">
        <v>12.15085</v>
      </c>
      <c r="E33" s="3">
        <v>14.40723</v>
      </c>
      <c r="F33" s="3">
        <v>15.36745</v>
      </c>
      <c r="G33" s="3">
        <v>14.668100000000001</v>
      </c>
      <c r="H33" s="3">
        <v>13.54711</v>
      </c>
      <c r="I33" s="3">
        <v>13.06311</v>
      </c>
      <c r="J33" s="3">
        <v>12.645619999999999</v>
      </c>
      <c r="K33" s="3" t="s">
        <v>63</v>
      </c>
      <c r="L33" s="3" t="s">
        <v>63</v>
      </c>
      <c r="M33" s="3" t="s">
        <v>63</v>
      </c>
      <c r="N33" s="3"/>
      <c r="O33" s="3"/>
    </row>
    <row r="34" spans="1:15" x14ac:dyDescent="0.25">
      <c r="A34" s="3" t="s">
        <v>77</v>
      </c>
      <c r="B34" s="3" t="s">
        <v>87</v>
      </c>
      <c r="C34" s="3" t="s">
        <v>63</v>
      </c>
      <c r="D34" s="3">
        <v>5.9286399999999997</v>
      </c>
      <c r="E34" s="3" t="s">
        <v>63</v>
      </c>
      <c r="F34" s="3" t="s">
        <v>63</v>
      </c>
      <c r="G34" s="3" t="s">
        <v>63</v>
      </c>
      <c r="H34" s="3" t="s">
        <v>63</v>
      </c>
      <c r="I34" s="3" t="s">
        <v>63</v>
      </c>
      <c r="J34" s="3">
        <v>10.097099999999999</v>
      </c>
      <c r="K34" s="3">
        <v>10.349030000000001</v>
      </c>
      <c r="L34" s="3">
        <v>10.457509999999999</v>
      </c>
      <c r="M34" s="3" t="s">
        <v>63</v>
      </c>
      <c r="N34" s="3"/>
      <c r="O34" s="3"/>
    </row>
    <row r="35" spans="1:15" x14ac:dyDescent="0.25">
      <c r="A35" s="3" t="s">
        <v>77</v>
      </c>
      <c r="B35" s="3" t="s">
        <v>88</v>
      </c>
      <c r="C35" s="3">
        <v>18.571729999999999</v>
      </c>
      <c r="D35" s="3">
        <v>28.861840000000001</v>
      </c>
      <c r="E35" s="3">
        <v>31.371749999999999</v>
      </c>
      <c r="F35" s="3">
        <v>28.83915</v>
      </c>
      <c r="G35" s="3" t="s">
        <v>63</v>
      </c>
      <c r="H35" s="3" t="s">
        <v>63</v>
      </c>
      <c r="I35" s="3" t="s">
        <v>63</v>
      </c>
      <c r="J35" s="3" t="s">
        <v>63</v>
      </c>
      <c r="K35" s="3" t="s">
        <v>63</v>
      </c>
      <c r="L35" s="3" t="s">
        <v>63</v>
      </c>
      <c r="M35" s="3" t="s">
        <v>63</v>
      </c>
      <c r="N35" s="3"/>
      <c r="O35" s="3"/>
    </row>
    <row r="36" spans="1:15" x14ac:dyDescent="0.25">
      <c r="A36" s="3" t="s">
        <v>77</v>
      </c>
      <c r="B36" s="3" t="s">
        <v>89</v>
      </c>
      <c r="C36" s="3">
        <v>16.222619999999999</v>
      </c>
      <c r="D36" s="3">
        <v>22.630240000000001</v>
      </c>
      <c r="E36" s="3">
        <v>21.396799999999999</v>
      </c>
      <c r="F36" s="3">
        <v>19.12593</v>
      </c>
      <c r="G36" s="3" t="s">
        <v>63</v>
      </c>
      <c r="H36" s="3" t="s">
        <v>63</v>
      </c>
      <c r="I36" s="3" t="s">
        <v>63</v>
      </c>
      <c r="J36" s="3" t="s">
        <v>63</v>
      </c>
      <c r="K36" s="3" t="s">
        <v>63</v>
      </c>
      <c r="L36" s="3" t="s">
        <v>63</v>
      </c>
      <c r="M36" s="3" t="s">
        <v>63</v>
      </c>
      <c r="N36" s="3"/>
      <c r="O36" s="3"/>
    </row>
    <row r="37" spans="1:15" x14ac:dyDescent="0.25">
      <c r="A37" s="3" t="s">
        <v>77</v>
      </c>
      <c r="B37" s="3" t="s">
        <v>90</v>
      </c>
      <c r="C37" s="3">
        <v>9.1542100000000008</v>
      </c>
      <c r="D37" s="3">
        <v>7.6509</v>
      </c>
      <c r="E37" s="3">
        <v>5.5376899999999996</v>
      </c>
      <c r="F37" s="3">
        <v>5.8931800000000001</v>
      </c>
      <c r="G37" s="3">
        <v>6.7728700000000002</v>
      </c>
      <c r="H37" s="3">
        <v>8.6369699999999998</v>
      </c>
      <c r="I37" s="3">
        <v>7.3629600000000002</v>
      </c>
      <c r="J37" s="3">
        <v>8.2835699999999992</v>
      </c>
      <c r="K37" s="3">
        <v>7.9340999999999999</v>
      </c>
      <c r="L37" s="3" t="s">
        <v>63</v>
      </c>
      <c r="M37" s="3" t="s">
        <v>63</v>
      </c>
      <c r="N37" s="3"/>
      <c r="O37" s="3"/>
    </row>
    <row r="38" spans="1:15" x14ac:dyDescent="0.25">
      <c r="A38" s="3" t="s">
        <v>77</v>
      </c>
      <c r="B38" s="3" t="s">
        <v>91</v>
      </c>
      <c r="C38" s="3">
        <v>17.11449</v>
      </c>
      <c r="D38" s="3">
        <v>17.81127</v>
      </c>
      <c r="E38" s="3">
        <v>18.784960000000002</v>
      </c>
      <c r="F38" s="3">
        <v>18.515509999999999</v>
      </c>
      <c r="G38" s="3" t="s">
        <v>63</v>
      </c>
      <c r="H38" s="3" t="s">
        <v>63</v>
      </c>
      <c r="I38" s="3">
        <v>15.604900000000001</v>
      </c>
      <c r="J38" s="3" t="s">
        <v>63</v>
      </c>
      <c r="K38" s="3">
        <v>14.468299999999999</v>
      </c>
      <c r="L38" s="3" t="s">
        <v>63</v>
      </c>
      <c r="M38" s="3" t="s">
        <v>63</v>
      </c>
      <c r="N38" s="3"/>
      <c r="O38" s="3"/>
    </row>
    <row r="39" spans="1:15" x14ac:dyDescent="0.25">
      <c r="A39" s="3" t="s">
        <v>92</v>
      </c>
      <c r="B39" s="3" t="s">
        <v>93</v>
      </c>
      <c r="C39" s="3" t="s">
        <v>63</v>
      </c>
      <c r="D39" s="3" t="s">
        <v>63</v>
      </c>
      <c r="E39" s="3" t="s">
        <v>63</v>
      </c>
      <c r="F39" s="3">
        <v>12.12391</v>
      </c>
      <c r="G39" s="3" t="s">
        <v>63</v>
      </c>
      <c r="H39" s="3">
        <v>11.3177</v>
      </c>
      <c r="I39" s="3">
        <v>13.596959999999999</v>
      </c>
      <c r="J39" s="3">
        <v>12.3908</v>
      </c>
      <c r="K39" s="3" t="s">
        <v>63</v>
      </c>
      <c r="L39" s="3" t="s">
        <v>63</v>
      </c>
      <c r="M39" s="3" t="s">
        <v>63</v>
      </c>
      <c r="N39" s="3"/>
      <c r="O39" s="3"/>
    </row>
    <row r="40" spans="1:15" x14ac:dyDescent="0.25">
      <c r="A40" s="3" t="s">
        <v>92</v>
      </c>
      <c r="B40" s="3" t="s">
        <v>94</v>
      </c>
      <c r="C40" s="3" t="s">
        <v>63</v>
      </c>
      <c r="D40" s="3" t="s">
        <v>63</v>
      </c>
      <c r="E40" s="3" t="s">
        <v>63</v>
      </c>
      <c r="F40" s="3" t="s">
        <v>63</v>
      </c>
      <c r="G40" s="3" t="s">
        <v>63</v>
      </c>
      <c r="H40" s="3">
        <v>19.489100000000001</v>
      </c>
      <c r="I40" s="3">
        <v>19.226520000000001</v>
      </c>
      <c r="J40" s="3">
        <v>18.956939999999999</v>
      </c>
      <c r="K40" s="3">
        <v>19.323060000000002</v>
      </c>
      <c r="L40" s="3" t="s">
        <v>63</v>
      </c>
      <c r="M40" s="3" t="s">
        <v>63</v>
      </c>
      <c r="N40" s="3"/>
      <c r="O40" s="3"/>
    </row>
    <row r="41" spans="1:15" x14ac:dyDescent="0.25">
      <c r="A41" s="3" t="s">
        <v>92</v>
      </c>
      <c r="B41" s="3" t="s">
        <v>95</v>
      </c>
      <c r="C41" s="3">
        <v>10.78913</v>
      </c>
      <c r="D41" s="3">
        <v>10.988490000000001</v>
      </c>
      <c r="E41" s="3">
        <v>10.701180000000001</v>
      </c>
      <c r="F41" s="3">
        <v>10.74029</v>
      </c>
      <c r="G41" s="3">
        <v>10.411160000000001</v>
      </c>
      <c r="H41" s="3">
        <v>10.693479999999999</v>
      </c>
      <c r="I41" s="3">
        <v>10.953849999999999</v>
      </c>
      <c r="J41" s="3">
        <v>10.95016</v>
      </c>
      <c r="K41" s="3" t="s">
        <v>63</v>
      </c>
      <c r="L41" s="3" t="s">
        <v>63</v>
      </c>
      <c r="M41" s="3" t="s">
        <v>63</v>
      </c>
      <c r="N41" s="3"/>
      <c r="O41" s="3"/>
    </row>
    <row r="42" spans="1:15" x14ac:dyDescent="0.25">
      <c r="A42" s="3" t="s">
        <v>92</v>
      </c>
      <c r="B42" s="3" t="s">
        <v>96</v>
      </c>
      <c r="C42" s="3">
        <v>11.778130000000001</v>
      </c>
      <c r="D42" s="3">
        <v>11.62665</v>
      </c>
      <c r="E42" s="3">
        <v>12.7523</v>
      </c>
      <c r="F42" s="3">
        <v>12.27399</v>
      </c>
      <c r="G42" s="3">
        <v>12.40672</v>
      </c>
      <c r="H42" s="3">
        <v>11.461729999999999</v>
      </c>
      <c r="I42" s="3">
        <v>12.15878</v>
      </c>
      <c r="J42" s="3">
        <v>12.281689999999999</v>
      </c>
      <c r="K42" s="3" t="s">
        <v>63</v>
      </c>
      <c r="L42" s="3" t="s">
        <v>63</v>
      </c>
      <c r="M42" s="3" t="s">
        <v>63</v>
      </c>
      <c r="N42" s="3"/>
      <c r="O42" s="3"/>
    </row>
    <row r="43" spans="1:15" x14ac:dyDescent="0.25">
      <c r="A43" s="3" t="s">
        <v>92</v>
      </c>
      <c r="B43" s="3" t="s">
        <v>97</v>
      </c>
      <c r="C43" s="3">
        <v>12.01315</v>
      </c>
      <c r="D43" s="3">
        <v>11.70031</v>
      </c>
      <c r="E43" s="3" t="s">
        <v>63</v>
      </c>
      <c r="F43" s="3">
        <v>11.89315</v>
      </c>
      <c r="G43" s="3">
        <v>12.01019</v>
      </c>
      <c r="H43" s="3">
        <v>12.170730000000001</v>
      </c>
      <c r="I43" s="3">
        <v>12.32835</v>
      </c>
      <c r="J43" s="3">
        <v>12.49033</v>
      </c>
      <c r="K43" s="3" t="s">
        <v>63</v>
      </c>
      <c r="L43" s="3" t="s">
        <v>63</v>
      </c>
      <c r="M43" s="3" t="s">
        <v>63</v>
      </c>
      <c r="N43" s="3"/>
      <c r="O43" s="3"/>
    </row>
    <row r="44" spans="1:15" x14ac:dyDescent="0.25">
      <c r="A44" s="3" t="s">
        <v>92</v>
      </c>
      <c r="B44" s="3" t="s">
        <v>98</v>
      </c>
      <c r="C44" s="3">
        <v>12.934240000000001</v>
      </c>
      <c r="D44" s="3" t="s">
        <v>63</v>
      </c>
      <c r="E44" s="3" t="s">
        <v>63</v>
      </c>
      <c r="F44" s="3" t="s">
        <v>63</v>
      </c>
      <c r="G44" s="3">
        <v>7.7964399999999996</v>
      </c>
      <c r="H44" s="3">
        <v>9.0188000000000006</v>
      </c>
      <c r="I44" s="3" t="s">
        <v>63</v>
      </c>
      <c r="J44" s="3">
        <v>7.7734699999999997</v>
      </c>
      <c r="K44" s="3" t="s">
        <v>63</v>
      </c>
      <c r="L44" s="3" t="s">
        <v>63</v>
      </c>
      <c r="M44" s="3" t="s">
        <v>63</v>
      </c>
      <c r="N44" s="3"/>
      <c r="O44" s="3"/>
    </row>
    <row r="45" spans="1:15" x14ac:dyDescent="0.25">
      <c r="A45" s="3" t="s">
        <v>92</v>
      </c>
      <c r="B45" s="3" t="s">
        <v>99</v>
      </c>
      <c r="C45" s="3">
        <v>11.16342</v>
      </c>
      <c r="D45" s="3">
        <v>11.10005</v>
      </c>
      <c r="E45" s="3">
        <v>10.69092</v>
      </c>
      <c r="F45" s="3">
        <v>11.4398</v>
      </c>
      <c r="G45" s="3" t="s">
        <v>63</v>
      </c>
      <c r="H45" s="3" t="s">
        <v>63</v>
      </c>
      <c r="I45" s="3" t="s">
        <v>63</v>
      </c>
      <c r="J45" s="3">
        <v>12.73095</v>
      </c>
      <c r="K45" s="3" t="s">
        <v>63</v>
      </c>
      <c r="L45" s="3" t="s">
        <v>63</v>
      </c>
      <c r="M45" s="3" t="s">
        <v>63</v>
      </c>
      <c r="N45" s="3"/>
      <c r="O45" s="3"/>
    </row>
    <row r="46" spans="1:15" x14ac:dyDescent="0.25">
      <c r="A46" s="3" t="s">
        <v>92</v>
      </c>
      <c r="B46" s="3" t="s">
        <v>100</v>
      </c>
      <c r="C46" s="3">
        <v>12.33596</v>
      </c>
      <c r="D46" s="3">
        <v>12.219139999999999</v>
      </c>
      <c r="E46" s="3" t="s">
        <v>63</v>
      </c>
      <c r="F46" s="3" t="s">
        <v>63</v>
      </c>
      <c r="G46" s="3" t="s">
        <v>63</v>
      </c>
      <c r="H46" s="3" t="s">
        <v>63</v>
      </c>
      <c r="I46" s="3" t="s">
        <v>63</v>
      </c>
      <c r="J46" s="3" t="s">
        <v>63</v>
      </c>
      <c r="K46" s="3" t="s">
        <v>63</v>
      </c>
      <c r="L46" s="3" t="s">
        <v>63</v>
      </c>
      <c r="M46" s="3" t="s">
        <v>63</v>
      </c>
      <c r="N46" s="3"/>
      <c r="O46" s="3"/>
    </row>
    <row r="47" spans="1:15" x14ac:dyDescent="0.25">
      <c r="A47" s="3" t="s">
        <v>92</v>
      </c>
      <c r="B47" s="3" t="s">
        <v>101</v>
      </c>
      <c r="C47" s="3">
        <v>8.8367799999999992</v>
      </c>
      <c r="D47" s="3">
        <v>8.5505899999999997</v>
      </c>
      <c r="E47" s="3" t="s">
        <v>63</v>
      </c>
      <c r="F47" s="3">
        <v>9.5634099999999993</v>
      </c>
      <c r="G47" s="3" t="s">
        <v>63</v>
      </c>
      <c r="H47" s="3" t="s">
        <v>63</v>
      </c>
      <c r="I47" s="3" t="s">
        <v>63</v>
      </c>
      <c r="J47" s="3">
        <v>8.6615900000000003</v>
      </c>
      <c r="K47" s="3" t="s">
        <v>63</v>
      </c>
      <c r="L47" s="3" t="s">
        <v>63</v>
      </c>
      <c r="M47" s="3" t="s">
        <v>63</v>
      </c>
      <c r="N47" s="3"/>
      <c r="O47" s="3"/>
    </row>
    <row r="48" spans="1:15" x14ac:dyDescent="0.25">
      <c r="A48" s="3" t="s">
        <v>92</v>
      </c>
      <c r="B48" s="3" t="s">
        <v>102</v>
      </c>
      <c r="C48" s="3">
        <v>9.3404900000000008</v>
      </c>
      <c r="D48" s="3">
        <v>9.9271799999999999</v>
      </c>
      <c r="E48" s="3">
        <v>9.5568500000000007</v>
      </c>
      <c r="F48" s="3">
        <v>9.6024399999999996</v>
      </c>
      <c r="G48" s="3">
        <v>9.4137299999999993</v>
      </c>
      <c r="H48" s="3">
        <v>13.88252</v>
      </c>
      <c r="I48" s="3">
        <v>14.1515</v>
      </c>
      <c r="J48" s="3">
        <v>9.8963400000000004</v>
      </c>
      <c r="K48" s="3" t="s">
        <v>63</v>
      </c>
      <c r="L48" s="3" t="s">
        <v>63</v>
      </c>
      <c r="M48" s="3" t="s">
        <v>63</v>
      </c>
      <c r="N48" s="3"/>
      <c r="O48" s="3"/>
    </row>
    <row r="49" spans="1:15" x14ac:dyDescent="0.25">
      <c r="A49" s="3" t="s">
        <v>92</v>
      </c>
      <c r="B49" s="3" t="s">
        <v>103</v>
      </c>
      <c r="C49" s="3">
        <v>15.103339999999999</v>
      </c>
      <c r="D49" s="3">
        <v>15.03626</v>
      </c>
      <c r="E49" s="3">
        <v>12.488709999999999</v>
      </c>
      <c r="F49" s="3">
        <v>15.21744</v>
      </c>
      <c r="G49" s="3">
        <v>13.82682</v>
      </c>
      <c r="H49" s="3" t="s">
        <v>63</v>
      </c>
      <c r="I49" s="3" t="s">
        <v>63</v>
      </c>
      <c r="J49" s="3">
        <v>15.257619999999999</v>
      </c>
      <c r="K49" s="3" t="s">
        <v>63</v>
      </c>
      <c r="L49" s="3" t="s">
        <v>63</v>
      </c>
      <c r="M49" s="3" t="s">
        <v>63</v>
      </c>
      <c r="N49" s="3"/>
      <c r="O49" s="3"/>
    </row>
    <row r="50" spans="1:15" x14ac:dyDescent="0.25">
      <c r="A50" s="3" t="s">
        <v>92</v>
      </c>
      <c r="B50" s="3" t="s">
        <v>104</v>
      </c>
      <c r="C50" s="3">
        <v>13.64279</v>
      </c>
      <c r="D50" s="3">
        <v>13.4062</v>
      </c>
      <c r="E50" s="3">
        <v>11.991199999999999</v>
      </c>
      <c r="F50" s="3">
        <v>12.58262</v>
      </c>
      <c r="G50" s="3">
        <v>14.266019999999999</v>
      </c>
      <c r="H50" s="3">
        <v>12.9666</v>
      </c>
      <c r="I50" s="3">
        <v>13.108309999999999</v>
      </c>
      <c r="J50" s="3">
        <v>12.750299999999999</v>
      </c>
      <c r="K50" s="3" t="s">
        <v>63</v>
      </c>
      <c r="L50" s="3" t="s">
        <v>63</v>
      </c>
      <c r="M50" s="3" t="s">
        <v>63</v>
      </c>
      <c r="N50" s="3"/>
      <c r="O50" s="3"/>
    </row>
    <row r="51" spans="1:15" x14ac:dyDescent="0.25">
      <c r="A51" s="3" t="s">
        <v>92</v>
      </c>
      <c r="B51" s="3" t="s">
        <v>105</v>
      </c>
      <c r="C51" s="3">
        <v>11.945489999999999</v>
      </c>
      <c r="D51" s="3">
        <v>11.91888</v>
      </c>
      <c r="E51" s="3">
        <v>12.79729</v>
      </c>
      <c r="F51" s="3">
        <v>12.445510000000001</v>
      </c>
      <c r="G51" s="3">
        <v>12.30714</v>
      </c>
      <c r="H51" s="3">
        <v>12.412129999999999</v>
      </c>
      <c r="I51" s="3">
        <v>12.335129999999999</v>
      </c>
      <c r="J51" s="3">
        <v>11.86886</v>
      </c>
      <c r="K51" s="3" t="s">
        <v>63</v>
      </c>
      <c r="L51" s="3" t="s">
        <v>63</v>
      </c>
      <c r="M51" s="3" t="s">
        <v>63</v>
      </c>
      <c r="N51" s="3"/>
      <c r="O51" s="3"/>
    </row>
    <row r="52" spans="1:15" x14ac:dyDescent="0.25">
      <c r="A52" s="3" t="s">
        <v>92</v>
      </c>
      <c r="B52" s="3" t="s">
        <v>106</v>
      </c>
      <c r="C52" s="3" t="s">
        <v>63</v>
      </c>
      <c r="D52" s="3" t="s">
        <v>63</v>
      </c>
      <c r="E52" s="3" t="s">
        <v>63</v>
      </c>
      <c r="F52" s="3" t="s">
        <v>63</v>
      </c>
      <c r="G52" s="3" t="s">
        <v>63</v>
      </c>
      <c r="H52" s="3" t="s">
        <v>63</v>
      </c>
      <c r="I52" s="3" t="s">
        <v>63</v>
      </c>
      <c r="J52" s="3">
        <v>9.6785800000000002</v>
      </c>
      <c r="K52" s="3" t="s">
        <v>63</v>
      </c>
      <c r="L52" s="3" t="s">
        <v>63</v>
      </c>
      <c r="M52" s="3" t="s">
        <v>63</v>
      </c>
      <c r="N52" s="3"/>
      <c r="O52" s="3"/>
    </row>
    <row r="53" spans="1:15" x14ac:dyDescent="0.25">
      <c r="A53" s="3" t="s">
        <v>92</v>
      </c>
      <c r="B53" s="3" t="s">
        <v>107</v>
      </c>
      <c r="C53" s="3">
        <v>10.26904</v>
      </c>
      <c r="D53" s="3">
        <v>10.665419999999999</v>
      </c>
      <c r="E53" s="3">
        <v>11.034739999999999</v>
      </c>
      <c r="F53" s="3">
        <v>11.03833</v>
      </c>
      <c r="G53" s="3">
        <v>11.149620000000001</v>
      </c>
      <c r="H53" s="3">
        <v>10.97799</v>
      </c>
      <c r="I53" s="3">
        <v>10.925409999999999</v>
      </c>
      <c r="J53" s="3">
        <v>11.042630000000001</v>
      </c>
      <c r="K53" s="3" t="s">
        <v>63</v>
      </c>
      <c r="L53" s="3" t="s">
        <v>63</v>
      </c>
      <c r="M53" s="3" t="s">
        <v>63</v>
      </c>
      <c r="N53" s="3"/>
      <c r="O53" s="3"/>
    </row>
    <row r="54" spans="1:15" x14ac:dyDescent="0.25">
      <c r="A54" s="3" t="s">
        <v>92</v>
      </c>
      <c r="B54" s="3" t="s">
        <v>108</v>
      </c>
      <c r="C54" s="3">
        <v>0</v>
      </c>
      <c r="D54" s="3">
        <v>0</v>
      </c>
      <c r="E54" s="3">
        <v>0</v>
      </c>
      <c r="F54" s="3">
        <v>0</v>
      </c>
      <c r="G54" s="3">
        <v>0</v>
      </c>
      <c r="H54" s="3">
        <v>0</v>
      </c>
      <c r="I54" s="3">
        <v>0</v>
      </c>
      <c r="J54" s="3">
        <v>0</v>
      </c>
      <c r="K54" s="3">
        <v>0</v>
      </c>
      <c r="L54" s="3">
        <v>0</v>
      </c>
      <c r="M54" s="3">
        <v>0</v>
      </c>
      <c r="N54" s="3"/>
      <c r="O54" s="3"/>
    </row>
    <row r="55" spans="1:15" x14ac:dyDescent="0.25">
      <c r="A55" s="3" t="s">
        <v>92</v>
      </c>
      <c r="B55" s="3" t="s">
        <v>109</v>
      </c>
      <c r="C55" s="3">
        <v>9.6710200000000004</v>
      </c>
      <c r="D55" s="3">
        <v>9.2902199999999997</v>
      </c>
      <c r="E55" s="3">
        <v>8.5994399999999995</v>
      </c>
      <c r="F55" s="3">
        <v>8.5160599999999995</v>
      </c>
      <c r="G55" s="3">
        <v>9.3679000000000006</v>
      </c>
      <c r="H55" s="3">
        <v>9.1286699999999996</v>
      </c>
      <c r="I55" s="3">
        <v>10.067909999999999</v>
      </c>
      <c r="J55" s="3">
        <v>10.06934</v>
      </c>
      <c r="K55" s="3" t="s">
        <v>63</v>
      </c>
      <c r="L55" s="3" t="s">
        <v>63</v>
      </c>
      <c r="M55" s="3" t="s">
        <v>63</v>
      </c>
      <c r="N55" s="3"/>
      <c r="O55" s="3"/>
    </row>
    <row r="56" spans="1:15" x14ac:dyDescent="0.25">
      <c r="A56" s="3" t="s">
        <v>92</v>
      </c>
      <c r="B56" s="3" t="s">
        <v>110</v>
      </c>
      <c r="C56" s="3">
        <v>14.60397</v>
      </c>
      <c r="D56" s="3">
        <v>15.417120000000001</v>
      </c>
      <c r="E56" s="3">
        <v>17.33145</v>
      </c>
      <c r="F56" s="3">
        <v>17.669419999999999</v>
      </c>
      <c r="G56" s="3">
        <v>17.548819999999999</v>
      </c>
      <c r="H56" s="3">
        <v>18.157990000000002</v>
      </c>
      <c r="I56" s="3">
        <v>16.83943</v>
      </c>
      <c r="J56" s="3">
        <v>17.690280000000001</v>
      </c>
      <c r="K56" s="3" t="s">
        <v>63</v>
      </c>
      <c r="L56" s="3" t="s">
        <v>63</v>
      </c>
      <c r="M56" s="3" t="s">
        <v>63</v>
      </c>
      <c r="N56" s="3"/>
      <c r="O56" s="3"/>
    </row>
    <row r="57" spans="1:15" x14ac:dyDescent="0.25">
      <c r="A57" s="3" t="s">
        <v>92</v>
      </c>
      <c r="B57" s="3" t="s">
        <v>111</v>
      </c>
      <c r="C57" s="3">
        <v>9.2840100000000003</v>
      </c>
      <c r="D57" s="3">
        <v>12.568759999999999</v>
      </c>
      <c r="E57" s="3">
        <v>13.71611</v>
      </c>
      <c r="F57" s="3">
        <v>13.21434</v>
      </c>
      <c r="G57" s="3">
        <v>13.017010000000001</v>
      </c>
      <c r="H57" s="3">
        <v>13.011990000000001</v>
      </c>
      <c r="I57" s="3">
        <v>13.41122</v>
      </c>
      <c r="J57" s="3">
        <v>13.46894</v>
      </c>
      <c r="K57" s="3" t="s">
        <v>63</v>
      </c>
      <c r="L57" s="3" t="s">
        <v>63</v>
      </c>
      <c r="M57" s="3" t="s">
        <v>63</v>
      </c>
      <c r="N57" s="3"/>
      <c r="O57" s="3"/>
    </row>
    <row r="58" spans="1:15" x14ac:dyDescent="0.25">
      <c r="A58" s="3" t="s">
        <v>92</v>
      </c>
      <c r="B58" s="3" t="s">
        <v>112</v>
      </c>
      <c r="C58" s="3">
        <v>8.7239500000000003</v>
      </c>
      <c r="D58" s="3">
        <v>8.3923799999999993</v>
      </c>
      <c r="E58" s="3">
        <v>8.0411800000000007</v>
      </c>
      <c r="F58" s="3">
        <v>8.1557999999999993</v>
      </c>
      <c r="G58" s="3">
        <v>8.0064700000000002</v>
      </c>
      <c r="H58" s="3">
        <v>8.1204300000000007</v>
      </c>
      <c r="I58" s="3">
        <v>7.8085699999999996</v>
      </c>
      <c r="J58" s="3">
        <v>8.3139599999999998</v>
      </c>
      <c r="K58" s="3" t="s">
        <v>63</v>
      </c>
      <c r="L58" s="3" t="s">
        <v>63</v>
      </c>
      <c r="M58" s="3" t="s">
        <v>63</v>
      </c>
      <c r="N58" s="3"/>
      <c r="O58" s="3"/>
    </row>
    <row r="59" spans="1:15" x14ac:dyDescent="0.25">
      <c r="A59" s="3" t="s">
        <v>92</v>
      </c>
      <c r="B59" s="3" t="s">
        <v>113</v>
      </c>
      <c r="C59" s="3">
        <v>11.80903</v>
      </c>
      <c r="D59" s="3">
        <v>12.715310000000001</v>
      </c>
      <c r="E59" s="3">
        <v>17.736550000000001</v>
      </c>
      <c r="F59" s="3">
        <v>18.744019999999999</v>
      </c>
      <c r="G59" s="3">
        <v>13.97237</v>
      </c>
      <c r="H59" s="3">
        <v>14.127409999999999</v>
      </c>
      <c r="I59" s="3">
        <v>12.89329</v>
      </c>
      <c r="J59" s="3">
        <v>11.96763</v>
      </c>
      <c r="K59" s="3" t="s">
        <v>63</v>
      </c>
      <c r="L59" s="3" t="s">
        <v>63</v>
      </c>
      <c r="M59" s="3" t="s">
        <v>63</v>
      </c>
      <c r="N59" s="3"/>
      <c r="O59" s="3"/>
    </row>
    <row r="60" spans="1:15" x14ac:dyDescent="0.25">
      <c r="A60" s="3" t="s">
        <v>92</v>
      </c>
      <c r="B60" s="3" t="s">
        <v>114</v>
      </c>
      <c r="C60" s="3">
        <v>12.85882</v>
      </c>
      <c r="D60" s="3">
        <v>12.336349999999999</v>
      </c>
      <c r="E60" s="3">
        <v>13.535970000000001</v>
      </c>
      <c r="F60" s="3">
        <v>13.288019999999999</v>
      </c>
      <c r="G60" s="3">
        <v>13.19014</v>
      </c>
      <c r="H60" s="3">
        <v>12.288259999999999</v>
      </c>
      <c r="I60" s="3">
        <v>12.02524</v>
      </c>
      <c r="J60" s="3">
        <v>11.824339999999999</v>
      </c>
      <c r="K60" s="3" t="s">
        <v>63</v>
      </c>
      <c r="L60" s="3" t="s">
        <v>63</v>
      </c>
      <c r="M60" s="3" t="s">
        <v>63</v>
      </c>
      <c r="N60" s="3"/>
      <c r="O60" s="3"/>
    </row>
    <row r="61" spans="1:15" x14ac:dyDescent="0.25">
      <c r="A61" s="3" t="s">
        <v>92</v>
      </c>
      <c r="B61" s="3" t="s">
        <v>115</v>
      </c>
      <c r="C61" s="3" t="s">
        <v>63</v>
      </c>
      <c r="D61" s="3" t="s">
        <v>63</v>
      </c>
      <c r="E61" s="3">
        <v>9.2817100000000003</v>
      </c>
      <c r="F61" s="3" t="s">
        <v>63</v>
      </c>
      <c r="G61" s="3">
        <v>9.5504999999999995</v>
      </c>
      <c r="H61" s="3">
        <v>9.4372100000000003</v>
      </c>
      <c r="I61" s="3" t="s">
        <v>63</v>
      </c>
      <c r="J61" s="3">
        <v>8.5340500000000006</v>
      </c>
      <c r="K61" s="3" t="s">
        <v>63</v>
      </c>
      <c r="L61" s="3" t="s">
        <v>63</v>
      </c>
      <c r="M61" s="3" t="s">
        <v>63</v>
      </c>
      <c r="N61" s="3"/>
      <c r="O61" s="3"/>
    </row>
    <row r="62" spans="1:15" x14ac:dyDescent="0.25">
      <c r="A62" s="3" t="s">
        <v>92</v>
      </c>
      <c r="B62" s="3" t="s">
        <v>116</v>
      </c>
      <c r="C62" s="3">
        <v>15.71921</v>
      </c>
      <c r="D62" s="3">
        <v>18.904800000000002</v>
      </c>
      <c r="E62" s="3">
        <v>15.261559999999999</v>
      </c>
      <c r="F62" s="3">
        <v>18.775200000000002</v>
      </c>
      <c r="G62" s="3">
        <v>17.537769999999998</v>
      </c>
      <c r="H62" s="3">
        <v>13.15089</v>
      </c>
      <c r="I62" s="3">
        <v>14.251060000000001</v>
      </c>
      <c r="J62" s="3">
        <v>13.46865</v>
      </c>
      <c r="K62" s="3" t="s">
        <v>63</v>
      </c>
      <c r="L62" s="3" t="s">
        <v>63</v>
      </c>
      <c r="M62" s="3" t="s">
        <v>63</v>
      </c>
      <c r="N62" s="3"/>
      <c r="O62" s="3"/>
    </row>
    <row r="63" spans="1:15" x14ac:dyDescent="0.25">
      <c r="A63" s="3" t="s">
        <v>92</v>
      </c>
      <c r="B63" s="3" t="s">
        <v>117</v>
      </c>
      <c r="C63" s="3">
        <v>6.3632200000000001</v>
      </c>
      <c r="D63" s="3">
        <v>8.0761699999999994</v>
      </c>
      <c r="E63" s="3">
        <v>8.8759499999999996</v>
      </c>
      <c r="F63" s="3">
        <v>7.0592199999999998</v>
      </c>
      <c r="G63" s="3">
        <v>5.0088600000000003</v>
      </c>
      <c r="H63" s="3" t="s">
        <v>63</v>
      </c>
      <c r="I63" s="3">
        <v>6.5965499999999997</v>
      </c>
      <c r="J63" s="3">
        <v>6.9806299999999997</v>
      </c>
      <c r="K63" s="3" t="s">
        <v>63</v>
      </c>
      <c r="L63" s="3" t="s">
        <v>63</v>
      </c>
      <c r="M63" s="3" t="s">
        <v>63</v>
      </c>
      <c r="N63" s="3"/>
      <c r="O63" s="3"/>
    </row>
    <row r="64" spans="1:15" x14ac:dyDescent="0.25">
      <c r="A64" s="3" t="s">
        <v>92</v>
      </c>
      <c r="B64" s="3" t="s">
        <v>118</v>
      </c>
      <c r="C64" s="3">
        <v>11.66905</v>
      </c>
      <c r="D64" s="3">
        <v>11.88771</v>
      </c>
      <c r="E64" s="3">
        <v>11.776070000000001</v>
      </c>
      <c r="F64" s="3">
        <v>12.094239999999999</v>
      </c>
      <c r="G64" s="3">
        <v>12.1508</v>
      </c>
      <c r="H64" s="3">
        <v>12.20965</v>
      </c>
      <c r="I64" s="3">
        <v>12.80686</v>
      </c>
      <c r="J64" s="3">
        <v>12.19253</v>
      </c>
      <c r="K64" s="3" t="s">
        <v>63</v>
      </c>
      <c r="L64" s="3" t="s">
        <v>63</v>
      </c>
      <c r="M64" s="3" t="s">
        <v>63</v>
      </c>
      <c r="N64" s="3"/>
      <c r="O64" s="3"/>
    </row>
    <row r="65" spans="1:15" x14ac:dyDescent="0.25">
      <c r="A65" s="3" t="s">
        <v>92</v>
      </c>
      <c r="B65" s="3" t="s">
        <v>119</v>
      </c>
      <c r="C65" s="3">
        <v>15.22733</v>
      </c>
      <c r="D65" s="3">
        <v>14.95735</v>
      </c>
      <c r="E65" s="3">
        <v>17.429649999999999</v>
      </c>
      <c r="F65" s="3">
        <v>17.268910000000002</v>
      </c>
      <c r="G65" s="3">
        <v>17.04335</v>
      </c>
      <c r="H65" s="3">
        <v>15.728070000000001</v>
      </c>
      <c r="I65" s="3">
        <v>15.97161</v>
      </c>
      <c r="J65" s="3">
        <v>16.013649999999998</v>
      </c>
      <c r="K65" s="3" t="s">
        <v>63</v>
      </c>
      <c r="L65" s="3" t="s">
        <v>63</v>
      </c>
      <c r="M65" s="3" t="s">
        <v>63</v>
      </c>
      <c r="N65" s="3"/>
      <c r="O65" s="3"/>
    </row>
    <row r="66" spans="1:15" x14ac:dyDescent="0.25">
      <c r="A66" s="3" t="s">
        <v>92</v>
      </c>
      <c r="B66" s="3" t="s">
        <v>120</v>
      </c>
      <c r="C66" s="3">
        <v>11.064640000000001</v>
      </c>
      <c r="D66" s="3">
        <v>10.984859999999999</v>
      </c>
      <c r="E66" s="3">
        <v>11.22697</v>
      </c>
      <c r="F66" s="3">
        <v>11.597939999999999</v>
      </c>
      <c r="G66" s="3">
        <v>11.579750000000001</v>
      </c>
      <c r="H66" s="3">
        <v>11.547980000000001</v>
      </c>
      <c r="I66" s="3">
        <v>11.28603</v>
      </c>
      <c r="J66" s="3">
        <v>11.05911</v>
      </c>
      <c r="K66" s="3" t="s">
        <v>63</v>
      </c>
      <c r="L66" s="3" t="s">
        <v>63</v>
      </c>
      <c r="M66" s="3" t="s">
        <v>63</v>
      </c>
      <c r="N66" s="3"/>
      <c r="O66" s="3"/>
    </row>
    <row r="67" spans="1:15" x14ac:dyDescent="0.25">
      <c r="A67" s="3" t="s">
        <v>92</v>
      </c>
      <c r="B67" s="3" t="s">
        <v>121</v>
      </c>
      <c r="C67" s="3">
        <v>10.42656</v>
      </c>
      <c r="D67" s="3">
        <v>10.239229999999999</v>
      </c>
      <c r="E67" s="3">
        <v>10.19303</v>
      </c>
      <c r="F67" s="3">
        <v>10.568479999999999</v>
      </c>
      <c r="G67" s="3">
        <v>9.9056899999999999</v>
      </c>
      <c r="H67" s="3">
        <v>10.151999999999999</v>
      </c>
      <c r="I67" s="3" t="s">
        <v>63</v>
      </c>
      <c r="J67" s="3">
        <v>11.05804</v>
      </c>
      <c r="K67" s="3" t="s">
        <v>63</v>
      </c>
      <c r="L67" s="3" t="s">
        <v>63</v>
      </c>
      <c r="M67" s="3" t="s">
        <v>63</v>
      </c>
      <c r="N67" s="3"/>
      <c r="O67" s="3"/>
    </row>
    <row r="68" spans="1:15" x14ac:dyDescent="0.25">
      <c r="A68" s="3" t="s">
        <v>92</v>
      </c>
      <c r="B68" s="3" t="s">
        <v>122</v>
      </c>
      <c r="C68" s="3">
        <v>22.267009999999999</v>
      </c>
      <c r="D68" s="3">
        <v>21.915880000000001</v>
      </c>
      <c r="E68" s="3">
        <v>20.741969999999998</v>
      </c>
      <c r="F68" s="3" t="s">
        <v>63</v>
      </c>
      <c r="G68" s="3">
        <v>18.7651</v>
      </c>
      <c r="H68" s="3" t="s">
        <v>63</v>
      </c>
      <c r="I68" s="3">
        <v>18.491820000000001</v>
      </c>
      <c r="J68" s="3">
        <v>18.3323</v>
      </c>
      <c r="K68" s="3">
        <v>17.461099999999998</v>
      </c>
      <c r="L68" s="3" t="s">
        <v>63</v>
      </c>
      <c r="M68" s="3" t="s">
        <v>63</v>
      </c>
      <c r="N68" s="3"/>
      <c r="O68" s="3"/>
    </row>
    <row r="69" spans="1:15" x14ac:dyDescent="0.25">
      <c r="A69" s="3" t="s">
        <v>92</v>
      </c>
      <c r="B69" s="3" t="s">
        <v>123</v>
      </c>
      <c r="C69" s="3">
        <v>9.12913</v>
      </c>
      <c r="D69" s="3">
        <v>8.3297799999999995</v>
      </c>
      <c r="E69" s="3">
        <v>8.4357900000000008</v>
      </c>
      <c r="F69" s="3">
        <v>8.9789999999999992</v>
      </c>
      <c r="G69" s="3">
        <v>9.2569499999999998</v>
      </c>
      <c r="H69" s="3">
        <v>9.0945099999999996</v>
      </c>
      <c r="I69" s="3">
        <v>9.5105900000000005</v>
      </c>
      <c r="J69" s="3">
        <v>10.05265</v>
      </c>
      <c r="K69" s="3" t="s">
        <v>63</v>
      </c>
      <c r="L69" s="3" t="s">
        <v>63</v>
      </c>
      <c r="M69" s="3" t="s">
        <v>63</v>
      </c>
      <c r="N69" s="3"/>
      <c r="O69" s="3"/>
    </row>
    <row r="70" spans="1:15" x14ac:dyDescent="0.25">
      <c r="A70" s="3" t="s">
        <v>92</v>
      </c>
      <c r="B70" s="3" t="s">
        <v>124</v>
      </c>
      <c r="C70" s="3" t="s">
        <v>63</v>
      </c>
      <c r="D70" s="3" t="s">
        <v>63</v>
      </c>
      <c r="E70" s="3">
        <v>11.14676</v>
      </c>
      <c r="F70" s="3">
        <v>10.861840000000001</v>
      </c>
      <c r="G70" s="3">
        <v>11.488519999999999</v>
      </c>
      <c r="H70" s="3">
        <v>10.86947</v>
      </c>
      <c r="I70" s="3">
        <v>10.985279999999999</v>
      </c>
      <c r="J70" s="3">
        <v>13.46508</v>
      </c>
      <c r="K70" s="3" t="s">
        <v>63</v>
      </c>
      <c r="L70" s="3" t="s">
        <v>63</v>
      </c>
      <c r="M70" s="3" t="s">
        <v>63</v>
      </c>
      <c r="N70" s="3"/>
      <c r="O70" s="3"/>
    </row>
    <row r="71" spans="1:15" x14ac:dyDescent="0.25">
      <c r="A71" s="3" t="s">
        <v>92</v>
      </c>
      <c r="B71" s="3" t="s">
        <v>125</v>
      </c>
      <c r="C71" s="3">
        <v>10.78129</v>
      </c>
      <c r="D71" s="3">
        <v>10.640359999999999</v>
      </c>
      <c r="E71" s="3" t="s">
        <v>63</v>
      </c>
      <c r="F71" s="3" t="s">
        <v>63</v>
      </c>
      <c r="G71" s="3" t="s">
        <v>63</v>
      </c>
      <c r="H71" s="3" t="s">
        <v>63</v>
      </c>
      <c r="I71" s="3" t="s">
        <v>63</v>
      </c>
      <c r="J71" s="3">
        <v>13.10361</v>
      </c>
      <c r="K71" s="3">
        <v>13.99802</v>
      </c>
      <c r="L71" s="3" t="s">
        <v>63</v>
      </c>
      <c r="M71" s="3" t="s">
        <v>63</v>
      </c>
      <c r="N71" s="3"/>
      <c r="O71" s="3"/>
    </row>
    <row r="72" spans="1:15" x14ac:dyDescent="0.25">
      <c r="A72" s="3" t="s">
        <v>92</v>
      </c>
      <c r="B72" s="3" t="s">
        <v>126</v>
      </c>
      <c r="C72" s="3">
        <v>10.098229999999999</v>
      </c>
      <c r="D72" s="3">
        <v>10.17957</v>
      </c>
      <c r="E72" s="3">
        <v>9.2270099999999999</v>
      </c>
      <c r="F72" s="3" t="s">
        <v>63</v>
      </c>
      <c r="G72" s="3">
        <v>8.7639999999999993</v>
      </c>
      <c r="H72" s="3">
        <v>8.87636</v>
      </c>
      <c r="I72" s="3">
        <v>8.69299</v>
      </c>
      <c r="J72" s="3">
        <v>9.2564600000000006</v>
      </c>
      <c r="K72" s="3">
        <v>8.8042800000000003</v>
      </c>
      <c r="L72" s="3" t="s">
        <v>63</v>
      </c>
      <c r="M72" s="3" t="s">
        <v>63</v>
      </c>
      <c r="N72" s="3"/>
      <c r="O72" s="3"/>
    </row>
    <row r="73" spans="1:15" x14ac:dyDescent="0.25">
      <c r="A73" s="3" t="s">
        <v>92</v>
      </c>
      <c r="B73" s="3" t="s">
        <v>127</v>
      </c>
      <c r="C73" s="3">
        <v>9.7661599999999993</v>
      </c>
      <c r="D73" s="3">
        <v>9.7074700000000007</v>
      </c>
      <c r="E73" s="3">
        <v>9.6213099999999994</v>
      </c>
      <c r="F73" s="3">
        <v>9.8613099999999996</v>
      </c>
      <c r="G73" s="3">
        <v>10.06451</v>
      </c>
      <c r="H73" s="3">
        <v>10.28055</v>
      </c>
      <c r="I73" s="3">
        <v>9.4151399999999992</v>
      </c>
      <c r="J73" s="3">
        <v>9.7616200000000006</v>
      </c>
      <c r="K73" s="3" t="s">
        <v>63</v>
      </c>
      <c r="L73" s="3" t="s">
        <v>63</v>
      </c>
      <c r="M73" s="3" t="s">
        <v>63</v>
      </c>
      <c r="N73" s="3"/>
      <c r="O73" s="3"/>
    </row>
    <row r="74" spans="1:15" x14ac:dyDescent="0.25">
      <c r="A74" s="3" t="s">
        <v>92</v>
      </c>
      <c r="B74" s="3" t="s">
        <v>128</v>
      </c>
      <c r="C74" s="3">
        <v>12.08019</v>
      </c>
      <c r="D74" s="3">
        <v>12.071680000000001</v>
      </c>
      <c r="E74" s="3">
        <v>12.63184</v>
      </c>
      <c r="F74" s="3">
        <v>9.9950399999999995</v>
      </c>
      <c r="G74" s="3">
        <v>11.274319999999999</v>
      </c>
      <c r="H74" s="3">
        <v>11.21851</v>
      </c>
      <c r="I74" s="3">
        <v>11.74521</v>
      </c>
      <c r="J74" s="3">
        <v>12.023</v>
      </c>
      <c r="K74" s="3" t="s">
        <v>63</v>
      </c>
      <c r="L74" s="3" t="s">
        <v>63</v>
      </c>
      <c r="M74" s="3" t="s">
        <v>63</v>
      </c>
      <c r="N74" s="3"/>
      <c r="O74" s="3"/>
    </row>
    <row r="75" spans="1:15" x14ac:dyDescent="0.25">
      <c r="A75" s="3" t="s">
        <v>92</v>
      </c>
      <c r="B75" s="3" t="s">
        <v>129</v>
      </c>
      <c r="C75" s="3">
        <v>10.561920000000001</v>
      </c>
      <c r="D75" s="3">
        <v>10.61811</v>
      </c>
      <c r="E75" s="3">
        <v>9.2134099999999997</v>
      </c>
      <c r="F75" s="3">
        <v>9.4999099999999999</v>
      </c>
      <c r="G75" s="3">
        <v>9.5434900000000003</v>
      </c>
      <c r="H75" s="3">
        <v>9.7710399999999993</v>
      </c>
      <c r="I75" s="3">
        <v>9.9732400000000005</v>
      </c>
      <c r="J75" s="3">
        <v>10.22509</v>
      </c>
      <c r="K75" s="3" t="s">
        <v>63</v>
      </c>
      <c r="L75" s="3" t="s">
        <v>63</v>
      </c>
      <c r="M75" s="3" t="s">
        <v>63</v>
      </c>
      <c r="N75" s="3"/>
      <c r="O75" s="3"/>
    </row>
    <row r="76" spans="1:15" x14ac:dyDescent="0.25">
      <c r="A76" s="3" t="s">
        <v>92</v>
      </c>
      <c r="B76" s="3" t="s">
        <v>130</v>
      </c>
      <c r="C76" s="3">
        <v>13.30598</v>
      </c>
      <c r="D76" s="3">
        <v>13.177390000000001</v>
      </c>
      <c r="E76" s="3">
        <v>15.229179999999999</v>
      </c>
      <c r="F76" s="3">
        <v>15.143649999999999</v>
      </c>
      <c r="G76" s="3">
        <v>15.32902</v>
      </c>
      <c r="H76" s="3">
        <v>15.50146</v>
      </c>
      <c r="I76" s="3">
        <v>15.732229999999999</v>
      </c>
      <c r="J76" s="3">
        <v>15.798400000000001</v>
      </c>
      <c r="K76" s="3" t="s">
        <v>63</v>
      </c>
      <c r="L76" s="3" t="s">
        <v>63</v>
      </c>
      <c r="M76" s="3" t="s">
        <v>63</v>
      </c>
      <c r="N76" s="3"/>
      <c r="O76" s="3"/>
    </row>
    <row r="77" spans="1:15" x14ac:dyDescent="0.25">
      <c r="A77" s="3" t="s">
        <v>92</v>
      </c>
      <c r="B77" s="3" t="s">
        <v>131</v>
      </c>
      <c r="C77" s="3">
        <v>15.390879999999999</v>
      </c>
      <c r="D77" s="3">
        <v>15.5535</v>
      </c>
      <c r="E77" s="3">
        <v>15.64387</v>
      </c>
      <c r="F77" s="3">
        <v>15.209</v>
      </c>
      <c r="G77" s="3">
        <v>15.4618</v>
      </c>
      <c r="H77" s="3">
        <v>15.52885</v>
      </c>
      <c r="I77" s="3">
        <v>15.51253</v>
      </c>
      <c r="J77" s="3">
        <v>15.577450000000001</v>
      </c>
      <c r="K77" s="3" t="s">
        <v>63</v>
      </c>
      <c r="L77" s="3" t="s">
        <v>63</v>
      </c>
      <c r="M77" s="3" t="s">
        <v>63</v>
      </c>
      <c r="N77" s="3"/>
      <c r="O77" s="3"/>
    </row>
    <row r="78" spans="1:15" x14ac:dyDescent="0.25">
      <c r="A78" s="3" t="s">
        <v>92</v>
      </c>
      <c r="B78" s="3" t="s">
        <v>132</v>
      </c>
      <c r="C78" s="3" t="s">
        <v>63</v>
      </c>
      <c r="D78" s="3">
        <v>13.48432</v>
      </c>
      <c r="E78" s="3">
        <v>13.665520000000001</v>
      </c>
      <c r="F78" s="3">
        <v>13.86764</v>
      </c>
      <c r="G78" s="3">
        <v>13.12135</v>
      </c>
      <c r="H78" s="3" t="s">
        <v>63</v>
      </c>
      <c r="I78" s="3">
        <v>12.353120000000001</v>
      </c>
      <c r="J78" s="3">
        <v>13.05142</v>
      </c>
      <c r="K78" s="3" t="s">
        <v>63</v>
      </c>
      <c r="L78" s="3" t="s">
        <v>63</v>
      </c>
      <c r="M78" s="3" t="s">
        <v>63</v>
      </c>
      <c r="N78" s="3"/>
      <c r="O78" s="3"/>
    </row>
    <row r="79" spans="1:15" ht="30" x14ac:dyDescent="0.25">
      <c r="A79" s="3" t="s">
        <v>92</v>
      </c>
      <c r="B79" s="3" t="s">
        <v>133</v>
      </c>
      <c r="C79" s="3">
        <v>13.02604</v>
      </c>
      <c r="D79" s="3">
        <v>12.6972</v>
      </c>
      <c r="E79" s="3" t="s">
        <v>63</v>
      </c>
      <c r="F79" s="3">
        <v>12.91605</v>
      </c>
      <c r="G79" s="3">
        <v>13.668369999999999</v>
      </c>
      <c r="H79" s="3">
        <v>13.83661</v>
      </c>
      <c r="I79" s="3">
        <v>13.831099999999999</v>
      </c>
      <c r="J79" s="3">
        <v>14.19028</v>
      </c>
      <c r="K79" s="3" t="s">
        <v>63</v>
      </c>
      <c r="L79" s="3" t="s">
        <v>63</v>
      </c>
      <c r="M79" s="3" t="s">
        <v>63</v>
      </c>
      <c r="N79" s="3"/>
      <c r="O79" s="3"/>
    </row>
    <row r="80" spans="1:15" x14ac:dyDescent="0.25">
      <c r="A80" s="3" t="s">
        <v>134</v>
      </c>
      <c r="B80" s="3" t="s">
        <v>135</v>
      </c>
      <c r="C80" s="3">
        <v>15.047969999999999</v>
      </c>
      <c r="D80" s="3">
        <v>15.15856</v>
      </c>
      <c r="E80" s="3">
        <v>14.51826</v>
      </c>
      <c r="F80" s="3">
        <v>14.457929999999999</v>
      </c>
      <c r="G80" s="3">
        <v>13.799329999999999</v>
      </c>
      <c r="H80" s="3">
        <v>13.96331</v>
      </c>
      <c r="I80" s="3">
        <v>13.35554</v>
      </c>
      <c r="J80" s="3">
        <v>13.263920000000001</v>
      </c>
      <c r="K80" s="3" t="s">
        <v>63</v>
      </c>
      <c r="L80" s="3" t="s">
        <v>63</v>
      </c>
      <c r="M80" s="3" t="s">
        <v>63</v>
      </c>
      <c r="N80" s="3"/>
      <c r="O80" s="3"/>
    </row>
    <row r="81" spans="1:15" x14ac:dyDescent="0.25">
      <c r="A81" s="3" t="s">
        <v>134</v>
      </c>
      <c r="B81" s="3" t="s">
        <v>136</v>
      </c>
      <c r="C81" s="3">
        <v>22.143660000000001</v>
      </c>
      <c r="D81" s="3">
        <v>21.745460000000001</v>
      </c>
      <c r="E81" s="3">
        <v>20.634080000000001</v>
      </c>
      <c r="F81" s="3">
        <v>21.874590000000001</v>
      </c>
      <c r="G81" s="3">
        <v>19.612719999999999</v>
      </c>
      <c r="H81" s="3">
        <v>22.854990000000001</v>
      </c>
      <c r="I81" s="3">
        <v>21.36655</v>
      </c>
      <c r="J81" s="3" t="s">
        <v>63</v>
      </c>
      <c r="K81" s="3" t="s">
        <v>63</v>
      </c>
      <c r="L81" s="3" t="s">
        <v>63</v>
      </c>
      <c r="M81" s="3" t="s">
        <v>63</v>
      </c>
      <c r="N81" s="3"/>
      <c r="O81" s="3"/>
    </row>
    <row r="82" spans="1:15" x14ac:dyDescent="0.25">
      <c r="A82" s="3" t="s">
        <v>134</v>
      </c>
      <c r="B82" s="3" t="s">
        <v>137</v>
      </c>
      <c r="C82" s="3">
        <v>17.453779999999998</v>
      </c>
      <c r="D82" s="3" t="s">
        <v>63</v>
      </c>
      <c r="E82" s="3">
        <v>16.115179999999999</v>
      </c>
      <c r="F82" s="3">
        <v>14.84482</v>
      </c>
      <c r="G82" s="3">
        <v>17.451059999999998</v>
      </c>
      <c r="H82" s="3" t="s">
        <v>63</v>
      </c>
      <c r="I82" s="3">
        <v>14.055260000000001</v>
      </c>
      <c r="J82" s="3">
        <v>12.879149999999999</v>
      </c>
      <c r="K82" s="3" t="s">
        <v>63</v>
      </c>
      <c r="L82" s="3" t="s">
        <v>63</v>
      </c>
      <c r="M82" s="3" t="s">
        <v>63</v>
      </c>
      <c r="N82" s="3"/>
      <c r="O82" s="3"/>
    </row>
    <row r="83" spans="1:15" x14ac:dyDescent="0.25">
      <c r="A83" s="3" t="s">
        <v>134</v>
      </c>
      <c r="B83" s="3" t="s">
        <v>138</v>
      </c>
      <c r="C83" s="3">
        <v>22.381799999999998</v>
      </c>
      <c r="D83" s="3" t="s">
        <v>63</v>
      </c>
      <c r="E83" s="3" t="s">
        <v>63</v>
      </c>
      <c r="F83" s="3">
        <v>22.239049999999999</v>
      </c>
      <c r="G83" s="3">
        <v>22.157609999999998</v>
      </c>
      <c r="H83" s="3">
        <v>21.612919999999999</v>
      </c>
      <c r="I83" s="3">
        <v>20.552350000000001</v>
      </c>
      <c r="J83" s="3">
        <v>21.29523</v>
      </c>
      <c r="K83" s="3">
        <v>21.365290000000002</v>
      </c>
      <c r="L83" s="3" t="s">
        <v>63</v>
      </c>
      <c r="M83" s="3" t="s">
        <v>63</v>
      </c>
      <c r="N83" s="3"/>
      <c r="O83" s="3"/>
    </row>
    <row r="84" spans="1:15" x14ac:dyDescent="0.25">
      <c r="A84" s="3" t="s">
        <v>134</v>
      </c>
      <c r="B84" s="3" t="s">
        <v>139</v>
      </c>
      <c r="C84" s="3">
        <v>14.160159999999999</v>
      </c>
      <c r="D84" s="3">
        <v>15.26901</v>
      </c>
      <c r="E84" s="3">
        <v>15.72767</v>
      </c>
      <c r="F84" s="3">
        <v>15.592779999999999</v>
      </c>
      <c r="G84" s="3">
        <v>15.443820000000001</v>
      </c>
      <c r="H84" s="3">
        <v>16.218219999999999</v>
      </c>
      <c r="I84" s="3">
        <v>15.929589999999999</v>
      </c>
      <c r="J84" s="3">
        <v>16.512360000000001</v>
      </c>
      <c r="K84" s="3" t="s">
        <v>63</v>
      </c>
      <c r="L84" s="3" t="s">
        <v>63</v>
      </c>
      <c r="M84" s="3" t="s">
        <v>63</v>
      </c>
      <c r="N84" s="3"/>
      <c r="O84" s="3"/>
    </row>
    <row r="85" spans="1:15" x14ac:dyDescent="0.25">
      <c r="A85" s="3" t="s">
        <v>134</v>
      </c>
      <c r="B85" s="3" t="s">
        <v>140</v>
      </c>
      <c r="C85" s="3">
        <v>17.84356</v>
      </c>
      <c r="D85" s="3">
        <v>17.749739999999999</v>
      </c>
      <c r="E85" s="3" t="s">
        <v>63</v>
      </c>
      <c r="F85" s="3">
        <v>19.645689999999998</v>
      </c>
      <c r="G85" s="3">
        <v>19.920719999999999</v>
      </c>
      <c r="H85" s="3">
        <v>19.594049999999999</v>
      </c>
      <c r="I85" s="3">
        <v>21.155480000000001</v>
      </c>
      <c r="J85" s="3">
        <v>21.31155</v>
      </c>
      <c r="K85" s="3" t="s">
        <v>63</v>
      </c>
      <c r="L85" s="3" t="s">
        <v>63</v>
      </c>
      <c r="M85" s="3" t="s">
        <v>63</v>
      </c>
      <c r="N85" s="3"/>
      <c r="O85" s="3"/>
    </row>
    <row r="86" spans="1:15" x14ac:dyDescent="0.25">
      <c r="A86" s="3" t="s">
        <v>134</v>
      </c>
      <c r="B86" s="3" t="s">
        <v>141</v>
      </c>
      <c r="C86" s="3">
        <v>16.418579999999999</v>
      </c>
      <c r="D86" s="3">
        <v>15.52914</v>
      </c>
      <c r="E86" s="3">
        <v>15.512829999999999</v>
      </c>
      <c r="F86" s="3">
        <v>16.900790000000001</v>
      </c>
      <c r="G86" s="3">
        <v>15.73606</v>
      </c>
      <c r="H86" s="3">
        <v>15.13378</v>
      </c>
      <c r="I86" s="3">
        <v>16.139779999999998</v>
      </c>
      <c r="J86" s="3">
        <v>16.140319999999999</v>
      </c>
      <c r="K86" s="3">
        <v>15.982620000000001</v>
      </c>
      <c r="L86" s="3" t="s">
        <v>63</v>
      </c>
      <c r="M86" s="3" t="s">
        <v>63</v>
      </c>
      <c r="N86" s="3"/>
      <c r="O86" s="3"/>
    </row>
    <row r="87" spans="1:15" x14ac:dyDescent="0.25">
      <c r="A87" s="3" t="s">
        <v>134</v>
      </c>
      <c r="B87" s="3" t="s">
        <v>142</v>
      </c>
      <c r="C87" s="3">
        <v>22.880890000000001</v>
      </c>
      <c r="D87" s="3">
        <v>23.009620000000002</v>
      </c>
      <c r="E87" s="3">
        <v>23.501560000000001</v>
      </c>
      <c r="F87" s="3">
        <v>22.830909999999999</v>
      </c>
      <c r="G87" s="3">
        <v>23.109529999999999</v>
      </c>
      <c r="H87" s="3">
        <v>23.373429999999999</v>
      </c>
      <c r="I87" s="3">
        <v>23.423200000000001</v>
      </c>
      <c r="J87" s="3">
        <v>30.151420000000002</v>
      </c>
      <c r="K87" s="3">
        <v>26.086670000000002</v>
      </c>
      <c r="L87" s="3" t="s">
        <v>63</v>
      </c>
      <c r="M87" s="3" t="s">
        <v>63</v>
      </c>
      <c r="N87" s="3"/>
      <c r="O87" s="3"/>
    </row>
    <row r="88" spans="1:15" x14ac:dyDescent="0.25">
      <c r="A88" s="3" t="s">
        <v>134</v>
      </c>
      <c r="B88" s="3" t="s">
        <v>143</v>
      </c>
      <c r="C88" s="3" t="s">
        <v>63</v>
      </c>
      <c r="D88" s="3" t="s">
        <v>63</v>
      </c>
      <c r="E88" s="3" t="s">
        <v>63</v>
      </c>
      <c r="F88" s="3" t="s">
        <v>63</v>
      </c>
      <c r="G88" s="3" t="s">
        <v>63</v>
      </c>
      <c r="H88" s="3">
        <v>10.5221</v>
      </c>
      <c r="I88" s="3" t="s">
        <v>63</v>
      </c>
      <c r="J88" s="3" t="s">
        <v>63</v>
      </c>
      <c r="K88" s="3" t="s">
        <v>63</v>
      </c>
      <c r="L88" s="3">
        <v>9.4311699999999998</v>
      </c>
      <c r="M88" s="3" t="s">
        <v>63</v>
      </c>
      <c r="N88" s="3"/>
      <c r="O88" s="3"/>
    </row>
    <row r="89" spans="1:15" x14ac:dyDescent="0.25">
      <c r="A89" s="3" t="s">
        <v>134</v>
      </c>
      <c r="B89" s="3" t="s">
        <v>144</v>
      </c>
      <c r="C89" s="3">
        <v>12.996560000000001</v>
      </c>
      <c r="D89" s="3">
        <v>11.97611</v>
      </c>
      <c r="E89" s="3">
        <v>11.53415</v>
      </c>
      <c r="F89" s="3">
        <v>11.442539999999999</v>
      </c>
      <c r="G89" s="3">
        <v>12.06831</v>
      </c>
      <c r="H89" s="3">
        <v>12.59765</v>
      </c>
      <c r="I89" s="3" t="s">
        <v>63</v>
      </c>
      <c r="J89" s="3" t="s">
        <v>63</v>
      </c>
      <c r="K89" s="3" t="s">
        <v>63</v>
      </c>
      <c r="L89" s="3" t="s">
        <v>63</v>
      </c>
      <c r="M89" s="3" t="s">
        <v>63</v>
      </c>
      <c r="N89" s="3"/>
      <c r="O89" s="3"/>
    </row>
    <row r="90" spans="1:15" x14ac:dyDescent="0.25">
      <c r="A90" s="3" t="s">
        <v>134</v>
      </c>
      <c r="B90" s="3" t="s">
        <v>145</v>
      </c>
      <c r="C90" s="3">
        <v>16.16422</v>
      </c>
      <c r="D90" s="3">
        <v>15.872579999999999</v>
      </c>
      <c r="E90" s="3">
        <v>15.27999</v>
      </c>
      <c r="F90" s="3">
        <v>15.55899</v>
      </c>
      <c r="G90" s="3">
        <v>16.110579999999999</v>
      </c>
      <c r="H90" s="3">
        <v>16.601559999999999</v>
      </c>
      <c r="I90" s="3">
        <v>16.113199999999999</v>
      </c>
      <c r="J90" s="3">
        <v>15.59205</v>
      </c>
      <c r="K90" s="3">
        <v>14.945</v>
      </c>
      <c r="L90" s="3" t="s">
        <v>63</v>
      </c>
      <c r="M90" s="3" t="s">
        <v>63</v>
      </c>
      <c r="N90" s="3"/>
      <c r="O90" s="3"/>
    </row>
    <row r="91" spans="1:15" x14ac:dyDescent="0.25">
      <c r="A91" s="3" t="s">
        <v>134</v>
      </c>
      <c r="B91" s="3" t="s">
        <v>146</v>
      </c>
      <c r="C91" s="3" t="s">
        <v>63</v>
      </c>
      <c r="D91" s="3" t="s">
        <v>63</v>
      </c>
      <c r="E91" s="3" t="s">
        <v>63</v>
      </c>
      <c r="F91" s="3" t="s">
        <v>63</v>
      </c>
      <c r="G91" s="3" t="s">
        <v>63</v>
      </c>
      <c r="H91" s="3" t="s">
        <v>63</v>
      </c>
      <c r="I91" s="3" t="s">
        <v>63</v>
      </c>
      <c r="J91" s="3">
        <v>14.041169999999999</v>
      </c>
      <c r="K91" s="3" t="s">
        <v>63</v>
      </c>
      <c r="L91" s="3" t="s">
        <v>63</v>
      </c>
      <c r="M91" s="3" t="s">
        <v>63</v>
      </c>
      <c r="N91" s="3"/>
      <c r="O91" s="3"/>
    </row>
    <row r="92" spans="1:15" x14ac:dyDescent="0.25">
      <c r="A92" s="3" t="s">
        <v>134</v>
      </c>
      <c r="B92" s="3" t="s">
        <v>147</v>
      </c>
      <c r="C92" s="3">
        <v>19.29692</v>
      </c>
      <c r="D92" s="3">
        <v>20.246410000000001</v>
      </c>
      <c r="E92" s="3">
        <v>21.105139999999999</v>
      </c>
      <c r="F92" s="3">
        <v>20.63795</v>
      </c>
      <c r="G92" s="3">
        <v>21.959389999999999</v>
      </c>
      <c r="H92" s="3">
        <v>24.0855</v>
      </c>
      <c r="I92" s="3">
        <v>23.434750000000001</v>
      </c>
      <c r="J92" s="3">
        <v>23.088049999999999</v>
      </c>
      <c r="K92" s="3">
        <v>23.74954</v>
      </c>
      <c r="L92" s="3">
        <v>24.213039999999999</v>
      </c>
      <c r="M92" s="3" t="s">
        <v>63</v>
      </c>
      <c r="N92" s="3"/>
      <c r="O92" s="3"/>
    </row>
    <row r="93" spans="1:15" x14ac:dyDescent="0.25">
      <c r="A93" s="3" t="s">
        <v>134</v>
      </c>
      <c r="B93" s="3" t="s">
        <v>148</v>
      </c>
      <c r="C93" s="3">
        <v>11.83872</v>
      </c>
      <c r="D93" s="3">
        <v>11.72072</v>
      </c>
      <c r="E93" s="3">
        <v>10.1867</v>
      </c>
      <c r="F93" s="3" t="s">
        <v>63</v>
      </c>
      <c r="G93" s="3">
        <v>18.735690000000002</v>
      </c>
      <c r="H93" s="3">
        <v>17.802679999999999</v>
      </c>
      <c r="I93" s="3">
        <v>18.717510000000001</v>
      </c>
      <c r="J93" s="3">
        <v>17.635729999999999</v>
      </c>
      <c r="K93" s="3">
        <v>15.99738</v>
      </c>
      <c r="L93" s="3" t="s">
        <v>63</v>
      </c>
      <c r="M93" s="3" t="s">
        <v>63</v>
      </c>
      <c r="N93" s="3"/>
      <c r="O93" s="3"/>
    </row>
    <row r="94" spans="1:15" x14ac:dyDescent="0.25">
      <c r="A94" s="3" t="s">
        <v>134</v>
      </c>
      <c r="B94" s="3" t="s">
        <v>149</v>
      </c>
      <c r="C94" s="3" t="s">
        <v>63</v>
      </c>
      <c r="D94" s="3" t="s">
        <v>63</v>
      </c>
      <c r="E94" s="3" t="s">
        <v>63</v>
      </c>
      <c r="F94" s="3" t="s">
        <v>63</v>
      </c>
      <c r="G94" s="3">
        <v>11.98415</v>
      </c>
      <c r="H94" s="3">
        <v>14.567780000000001</v>
      </c>
      <c r="I94" s="3">
        <v>13.106920000000001</v>
      </c>
      <c r="J94" s="3">
        <v>15.367699999999999</v>
      </c>
      <c r="K94" s="3">
        <v>14.44035</v>
      </c>
      <c r="L94" s="3" t="s">
        <v>63</v>
      </c>
      <c r="M94" s="3" t="s">
        <v>63</v>
      </c>
      <c r="N94" s="3"/>
      <c r="O94" s="3"/>
    </row>
    <row r="95" spans="1:15" x14ac:dyDescent="0.25">
      <c r="A95" s="3" t="s">
        <v>134</v>
      </c>
      <c r="B95" s="3" t="s">
        <v>150</v>
      </c>
      <c r="C95" s="3" t="s">
        <v>63</v>
      </c>
      <c r="D95" s="3" t="s">
        <v>63</v>
      </c>
      <c r="E95" s="3" t="s">
        <v>63</v>
      </c>
      <c r="F95" s="3">
        <v>19.864070000000002</v>
      </c>
      <c r="G95" s="3">
        <v>25.65362</v>
      </c>
      <c r="H95" s="3">
        <v>24.644559999999998</v>
      </c>
      <c r="I95" s="3" t="s">
        <v>63</v>
      </c>
      <c r="J95" s="3" t="s">
        <v>63</v>
      </c>
      <c r="K95" s="3">
        <v>22.954360000000001</v>
      </c>
      <c r="L95" s="3" t="s">
        <v>63</v>
      </c>
      <c r="M95" s="3" t="s">
        <v>63</v>
      </c>
      <c r="N95" s="3"/>
      <c r="O95" s="3"/>
    </row>
    <row r="96" spans="1:15" x14ac:dyDescent="0.25">
      <c r="A96" s="3" t="s">
        <v>134</v>
      </c>
      <c r="B96" s="3" t="s">
        <v>151</v>
      </c>
      <c r="C96" s="3">
        <v>16.10294</v>
      </c>
      <c r="D96" s="3">
        <v>18.58193</v>
      </c>
      <c r="E96" s="3">
        <v>18.809259999999998</v>
      </c>
      <c r="F96" s="3">
        <v>20.57386</v>
      </c>
      <c r="G96" s="3">
        <v>21.79749</v>
      </c>
      <c r="H96" s="3">
        <v>20.051480000000002</v>
      </c>
      <c r="I96" s="3">
        <v>19.145119999999999</v>
      </c>
      <c r="J96" s="3">
        <v>18.402539999999998</v>
      </c>
      <c r="K96" s="3">
        <v>18.584</v>
      </c>
      <c r="L96" s="3">
        <v>17.31399</v>
      </c>
      <c r="M96" s="3" t="s">
        <v>63</v>
      </c>
      <c r="N96" s="3"/>
      <c r="O96" s="3"/>
    </row>
    <row r="97" spans="1:15" x14ac:dyDescent="0.25">
      <c r="A97" s="3" t="s">
        <v>134</v>
      </c>
      <c r="B97" s="3" t="s">
        <v>152</v>
      </c>
      <c r="C97" s="3">
        <v>18.642589999999998</v>
      </c>
      <c r="D97" s="3">
        <v>18.421019999999999</v>
      </c>
      <c r="E97" s="3">
        <v>18.08719</v>
      </c>
      <c r="F97" s="3">
        <v>16.905989999999999</v>
      </c>
      <c r="G97" s="3">
        <v>18.80594</v>
      </c>
      <c r="H97" s="3">
        <v>19.018750000000001</v>
      </c>
      <c r="I97" s="3">
        <v>17.939330000000002</v>
      </c>
      <c r="J97" s="3">
        <v>17.576730000000001</v>
      </c>
      <c r="K97" s="3" t="s">
        <v>63</v>
      </c>
      <c r="L97" s="3" t="s">
        <v>63</v>
      </c>
      <c r="M97" s="3" t="s">
        <v>63</v>
      </c>
      <c r="N97" s="3"/>
      <c r="O97" s="3"/>
    </row>
    <row r="98" spans="1:15" x14ac:dyDescent="0.25">
      <c r="A98" s="3" t="s">
        <v>134</v>
      </c>
      <c r="B98" s="3" t="s">
        <v>153</v>
      </c>
      <c r="C98" s="3">
        <v>22.75367</v>
      </c>
      <c r="D98" s="3" t="s">
        <v>63</v>
      </c>
      <c r="E98" s="3" t="s">
        <v>63</v>
      </c>
      <c r="F98" s="3" t="s">
        <v>63</v>
      </c>
      <c r="G98" s="3">
        <v>19.313849999999999</v>
      </c>
      <c r="H98" s="3">
        <v>18.654299999999999</v>
      </c>
      <c r="I98" s="3">
        <v>17.91958</v>
      </c>
      <c r="J98" s="3" t="s">
        <v>63</v>
      </c>
      <c r="K98" s="3" t="s">
        <v>63</v>
      </c>
      <c r="L98" s="3" t="s">
        <v>63</v>
      </c>
      <c r="M98" s="3" t="s">
        <v>63</v>
      </c>
      <c r="N98" s="3"/>
      <c r="O98" s="3"/>
    </row>
    <row r="99" spans="1:15" x14ac:dyDescent="0.25">
      <c r="A99" s="3" t="s">
        <v>134</v>
      </c>
      <c r="B99" s="3" t="s">
        <v>154</v>
      </c>
      <c r="C99" s="3" t="s">
        <v>63</v>
      </c>
      <c r="D99" s="3">
        <v>13.01972</v>
      </c>
      <c r="E99" s="3" t="s">
        <v>63</v>
      </c>
      <c r="F99" s="3" t="s">
        <v>63</v>
      </c>
      <c r="G99" s="3" t="s">
        <v>63</v>
      </c>
      <c r="H99" s="3" t="s">
        <v>63</v>
      </c>
      <c r="I99" s="3" t="s">
        <v>63</v>
      </c>
      <c r="J99" s="3" t="s">
        <v>63</v>
      </c>
      <c r="K99" s="3" t="s">
        <v>63</v>
      </c>
      <c r="L99" s="3" t="s">
        <v>63</v>
      </c>
      <c r="M99" s="3" t="s">
        <v>63</v>
      </c>
      <c r="N99" s="3"/>
      <c r="O99" s="3"/>
    </row>
    <row r="100" spans="1:15" x14ac:dyDescent="0.25">
      <c r="A100" s="3" t="s">
        <v>134</v>
      </c>
      <c r="B100" s="3" t="s">
        <v>155</v>
      </c>
      <c r="C100" s="3">
        <v>18.762409999999999</v>
      </c>
      <c r="D100" s="3">
        <v>23.297740000000001</v>
      </c>
      <c r="E100" s="3">
        <v>19.634229999999999</v>
      </c>
      <c r="F100" s="3" t="s">
        <v>63</v>
      </c>
      <c r="G100" s="3" t="s">
        <v>63</v>
      </c>
      <c r="H100" s="3" t="s">
        <v>63</v>
      </c>
      <c r="I100" s="3">
        <v>18.154319999999998</v>
      </c>
      <c r="J100" s="3" t="s">
        <v>63</v>
      </c>
      <c r="K100" s="3" t="s">
        <v>63</v>
      </c>
      <c r="L100" s="3" t="s">
        <v>63</v>
      </c>
      <c r="M100" s="3" t="s">
        <v>63</v>
      </c>
      <c r="N100" s="3"/>
      <c r="O100" s="3"/>
    </row>
    <row r="101" spans="1:15" x14ac:dyDescent="0.25">
      <c r="A101" s="3" t="s">
        <v>134</v>
      </c>
      <c r="B101" s="3" t="s">
        <v>156</v>
      </c>
      <c r="C101" s="3">
        <v>13.555580000000001</v>
      </c>
      <c r="D101" s="3">
        <v>13.55255</v>
      </c>
      <c r="E101" s="3">
        <v>14.369070000000001</v>
      </c>
      <c r="F101" s="3">
        <v>15.223879999999999</v>
      </c>
      <c r="G101" s="3">
        <v>16.219889999999999</v>
      </c>
      <c r="H101" s="3">
        <v>17.574860000000001</v>
      </c>
      <c r="I101" s="3">
        <v>17.870100000000001</v>
      </c>
      <c r="J101" s="3">
        <v>18.23592</v>
      </c>
      <c r="K101" s="3">
        <v>17.13195</v>
      </c>
      <c r="L101" s="3">
        <v>17.491289999999999</v>
      </c>
      <c r="M101" s="3" t="s">
        <v>63</v>
      </c>
      <c r="N101" s="3"/>
      <c r="O101" s="3"/>
    </row>
    <row r="102" spans="1:15" x14ac:dyDescent="0.25">
      <c r="A102" s="3" t="s">
        <v>134</v>
      </c>
      <c r="B102" s="3" t="s">
        <v>157</v>
      </c>
      <c r="C102" s="3" t="s">
        <v>63</v>
      </c>
      <c r="D102" s="3" t="s">
        <v>63</v>
      </c>
      <c r="E102" s="3" t="s">
        <v>63</v>
      </c>
      <c r="F102" s="3" t="s">
        <v>63</v>
      </c>
      <c r="G102" s="3" t="s">
        <v>63</v>
      </c>
      <c r="H102" s="3">
        <v>8.6355000000000004</v>
      </c>
      <c r="I102" s="3" t="s">
        <v>63</v>
      </c>
      <c r="J102" s="3" t="s">
        <v>63</v>
      </c>
      <c r="K102" s="3" t="s">
        <v>63</v>
      </c>
      <c r="L102" s="3" t="s">
        <v>63</v>
      </c>
      <c r="M102" s="3" t="s">
        <v>63</v>
      </c>
      <c r="N102" s="3"/>
      <c r="O102" s="3"/>
    </row>
    <row r="103" spans="1:15" x14ac:dyDescent="0.25">
      <c r="A103" s="3" t="s">
        <v>134</v>
      </c>
      <c r="B103" s="3" t="s">
        <v>158</v>
      </c>
      <c r="C103" s="3">
        <v>14.20208</v>
      </c>
      <c r="D103" s="3">
        <v>13.83676</v>
      </c>
      <c r="E103" s="3">
        <v>12.192449999999999</v>
      </c>
      <c r="F103" s="3">
        <v>13.847860000000001</v>
      </c>
      <c r="G103" s="3">
        <v>15.30152</v>
      </c>
      <c r="H103" s="3">
        <v>16.45298</v>
      </c>
      <c r="I103" s="3">
        <v>21.9757</v>
      </c>
      <c r="J103" s="3" t="s">
        <v>63</v>
      </c>
      <c r="K103" s="3">
        <v>14.363860000000001</v>
      </c>
      <c r="L103" s="3" t="s">
        <v>63</v>
      </c>
      <c r="M103" s="3" t="s">
        <v>63</v>
      </c>
      <c r="N103" s="3"/>
      <c r="O103" s="3"/>
    </row>
    <row r="104" spans="1:15" x14ac:dyDescent="0.25">
      <c r="A104" s="3" t="s">
        <v>134</v>
      </c>
      <c r="B104" s="3" t="s">
        <v>159</v>
      </c>
      <c r="C104" s="3">
        <v>15.48563</v>
      </c>
      <c r="D104" s="3" t="s">
        <v>63</v>
      </c>
      <c r="E104" s="3" t="s">
        <v>63</v>
      </c>
      <c r="F104" s="3" t="s">
        <v>63</v>
      </c>
      <c r="G104" s="3" t="s">
        <v>63</v>
      </c>
      <c r="H104" s="3" t="s">
        <v>63</v>
      </c>
      <c r="I104" s="3">
        <v>20.148409999999998</v>
      </c>
      <c r="J104" s="3">
        <v>18.94895</v>
      </c>
      <c r="K104" s="3">
        <v>18.811900000000001</v>
      </c>
      <c r="L104" s="3" t="s">
        <v>63</v>
      </c>
      <c r="M104" s="3" t="s">
        <v>63</v>
      </c>
      <c r="N104" s="3"/>
      <c r="O104" s="3"/>
    </row>
    <row r="105" spans="1:15" x14ac:dyDescent="0.25">
      <c r="A105" s="3" t="s">
        <v>134</v>
      </c>
      <c r="B105" s="3" t="s">
        <v>160</v>
      </c>
      <c r="C105" s="3" t="s">
        <v>63</v>
      </c>
      <c r="D105" s="3" t="s">
        <v>63</v>
      </c>
      <c r="E105" s="3" t="s">
        <v>63</v>
      </c>
      <c r="F105" s="3" t="s">
        <v>63</v>
      </c>
      <c r="G105" s="3" t="s">
        <v>63</v>
      </c>
      <c r="H105" s="3">
        <v>14.262219999999999</v>
      </c>
      <c r="I105" s="3" t="s">
        <v>63</v>
      </c>
      <c r="J105" s="3" t="s">
        <v>63</v>
      </c>
      <c r="K105" s="3">
        <v>12.1233</v>
      </c>
      <c r="L105" s="3" t="s">
        <v>63</v>
      </c>
      <c r="M105" s="3" t="s">
        <v>63</v>
      </c>
      <c r="N105" s="3"/>
      <c r="O105" s="3"/>
    </row>
    <row r="106" spans="1:15" x14ac:dyDescent="0.25">
      <c r="A106" s="3" t="s">
        <v>134</v>
      </c>
      <c r="B106" s="3" t="s">
        <v>161</v>
      </c>
      <c r="C106" s="3" t="s">
        <v>63</v>
      </c>
      <c r="D106" s="3">
        <v>15.16272</v>
      </c>
      <c r="E106" s="3" t="s">
        <v>63</v>
      </c>
      <c r="F106" s="3" t="s">
        <v>63</v>
      </c>
      <c r="G106" s="3" t="s">
        <v>63</v>
      </c>
      <c r="H106" s="3" t="s">
        <v>63</v>
      </c>
      <c r="I106" s="3">
        <v>14.64528</v>
      </c>
      <c r="J106" s="3">
        <v>14.936109999999999</v>
      </c>
      <c r="K106" s="3">
        <v>15.19997</v>
      </c>
      <c r="L106" s="3" t="s">
        <v>63</v>
      </c>
      <c r="M106" s="3" t="s">
        <v>63</v>
      </c>
      <c r="N106" s="3"/>
      <c r="O106" s="3"/>
    </row>
    <row r="107" spans="1:15" x14ac:dyDescent="0.25">
      <c r="A107" s="3" t="s">
        <v>162</v>
      </c>
      <c r="B107" s="3" t="s">
        <v>163</v>
      </c>
      <c r="C107" s="3">
        <v>12.400510000000001</v>
      </c>
      <c r="D107" s="3">
        <v>12.59334</v>
      </c>
      <c r="E107" s="3">
        <v>12.368969999999999</v>
      </c>
      <c r="F107" s="3">
        <v>11.136760000000001</v>
      </c>
      <c r="G107" s="3">
        <v>9.3671199999999999</v>
      </c>
      <c r="H107" s="3">
        <v>10.656359999999999</v>
      </c>
      <c r="I107" s="3">
        <v>10.1972</v>
      </c>
      <c r="J107" s="3">
        <v>10.403130000000001</v>
      </c>
      <c r="K107" s="3" t="s">
        <v>63</v>
      </c>
      <c r="L107" s="3" t="s">
        <v>63</v>
      </c>
      <c r="M107" s="3" t="s">
        <v>63</v>
      </c>
      <c r="N107" s="3"/>
      <c r="O107" s="3"/>
    </row>
    <row r="108" spans="1:15" x14ac:dyDescent="0.25">
      <c r="A108" s="3" t="s">
        <v>162</v>
      </c>
      <c r="B108" s="3" t="s">
        <v>164</v>
      </c>
      <c r="C108" s="3">
        <v>8.7008399999999995</v>
      </c>
      <c r="D108" s="3">
        <v>7.2198599999999997</v>
      </c>
      <c r="E108" s="3">
        <v>5.6436700000000002</v>
      </c>
      <c r="F108" s="3">
        <v>6.4641299999999999</v>
      </c>
      <c r="G108" s="3">
        <v>7.2387300000000003</v>
      </c>
      <c r="H108" s="3">
        <v>7.6311</v>
      </c>
      <c r="I108" s="3">
        <v>8.2068999999999992</v>
      </c>
      <c r="J108" s="3">
        <v>6.9504000000000001</v>
      </c>
      <c r="K108" s="3">
        <v>7.43546</v>
      </c>
      <c r="L108" s="3" t="s">
        <v>63</v>
      </c>
      <c r="M108" s="3" t="s">
        <v>63</v>
      </c>
      <c r="N108" s="3"/>
      <c r="O108" s="3"/>
    </row>
    <row r="109" spans="1:15" x14ac:dyDescent="0.25">
      <c r="A109" s="3" t="s">
        <v>162</v>
      </c>
      <c r="B109" s="3" t="s">
        <v>165</v>
      </c>
      <c r="C109" s="3" t="s">
        <v>63</v>
      </c>
      <c r="D109" s="3" t="s">
        <v>63</v>
      </c>
      <c r="E109" s="3">
        <v>8.2884499999999992</v>
      </c>
      <c r="F109" s="3">
        <v>7.2153099999999997</v>
      </c>
      <c r="G109" s="3">
        <v>8.6840299999999999</v>
      </c>
      <c r="H109" s="3">
        <v>7.2973600000000003</v>
      </c>
      <c r="I109" s="3" t="s">
        <v>63</v>
      </c>
      <c r="J109" s="3">
        <v>7.1803499999999998</v>
      </c>
      <c r="K109" s="3" t="s">
        <v>63</v>
      </c>
      <c r="L109" s="3" t="s">
        <v>63</v>
      </c>
      <c r="M109" s="3" t="s">
        <v>63</v>
      </c>
      <c r="N109" s="3"/>
      <c r="O109" s="3"/>
    </row>
    <row r="110" spans="1:15" x14ac:dyDescent="0.25">
      <c r="A110" s="3" t="s">
        <v>162</v>
      </c>
      <c r="B110" s="3" t="s">
        <v>166</v>
      </c>
      <c r="C110" s="3">
        <v>15.64949</v>
      </c>
      <c r="D110" s="3">
        <v>15.49765</v>
      </c>
      <c r="E110" s="3" t="s">
        <v>63</v>
      </c>
      <c r="F110" s="3">
        <v>15.362130000000001</v>
      </c>
      <c r="G110" s="3">
        <v>15.92778</v>
      </c>
      <c r="H110" s="3">
        <v>16.21095</v>
      </c>
      <c r="I110" s="3">
        <v>16.69229</v>
      </c>
      <c r="J110" s="3">
        <v>15.872389999999999</v>
      </c>
      <c r="K110" s="3" t="s">
        <v>63</v>
      </c>
      <c r="L110" s="3" t="s">
        <v>63</v>
      </c>
      <c r="M110" s="3" t="s">
        <v>63</v>
      </c>
      <c r="N110" s="3"/>
      <c r="O110" s="3"/>
    </row>
    <row r="111" spans="1:15" x14ac:dyDescent="0.25">
      <c r="A111" s="3" t="s">
        <v>162</v>
      </c>
      <c r="B111" s="3" t="s">
        <v>167</v>
      </c>
      <c r="C111" s="3" t="s">
        <v>63</v>
      </c>
      <c r="D111" s="3">
        <v>9.2694299999999998</v>
      </c>
      <c r="E111" s="3">
        <v>6.7077600000000004</v>
      </c>
      <c r="F111" s="3" t="s">
        <v>63</v>
      </c>
      <c r="G111" s="3" t="s">
        <v>63</v>
      </c>
      <c r="H111" s="3" t="s">
        <v>63</v>
      </c>
      <c r="I111" s="3">
        <v>12.6662</v>
      </c>
      <c r="J111" s="3">
        <v>12.95336</v>
      </c>
      <c r="K111" s="3">
        <v>12.951499999999999</v>
      </c>
      <c r="L111" s="3" t="s">
        <v>63</v>
      </c>
      <c r="M111" s="3" t="s">
        <v>63</v>
      </c>
      <c r="N111" s="3"/>
      <c r="O111" s="3"/>
    </row>
    <row r="112" spans="1:15" x14ac:dyDescent="0.25">
      <c r="A112" s="3" t="s">
        <v>162</v>
      </c>
      <c r="B112" s="3" t="s">
        <v>168</v>
      </c>
      <c r="C112" s="3">
        <v>13.713789999999999</v>
      </c>
      <c r="D112" s="3">
        <v>13.99305</v>
      </c>
      <c r="E112" s="3">
        <v>14.10835</v>
      </c>
      <c r="F112" s="3">
        <v>14.585520000000001</v>
      </c>
      <c r="G112" s="3">
        <v>14.86271</v>
      </c>
      <c r="H112" s="3">
        <v>15.536709999999999</v>
      </c>
      <c r="I112" s="3">
        <v>15.454750000000001</v>
      </c>
      <c r="J112" s="3">
        <v>15.71828</v>
      </c>
      <c r="K112" s="3" t="s">
        <v>63</v>
      </c>
      <c r="L112" s="3" t="s">
        <v>63</v>
      </c>
      <c r="M112" s="3" t="s">
        <v>63</v>
      </c>
      <c r="N112" s="3"/>
      <c r="O112" s="3"/>
    </row>
    <row r="113" spans="1:15" x14ac:dyDescent="0.25">
      <c r="A113" s="3" t="s">
        <v>162</v>
      </c>
      <c r="B113" s="3" t="s">
        <v>169</v>
      </c>
      <c r="C113" s="3" t="s">
        <v>63</v>
      </c>
      <c r="D113" s="3" t="s">
        <v>63</v>
      </c>
      <c r="E113" s="3" t="s">
        <v>63</v>
      </c>
      <c r="F113" s="3" t="s">
        <v>63</v>
      </c>
      <c r="G113" s="3" t="s">
        <v>63</v>
      </c>
      <c r="H113" s="3" t="s">
        <v>63</v>
      </c>
      <c r="I113" s="3">
        <v>12.15016</v>
      </c>
      <c r="J113" s="3">
        <v>11.188129999999999</v>
      </c>
      <c r="K113" s="3">
        <v>9.8210800000000003</v>
      </c>
      <c r="L113" s="3">
        <v>10.044919999999999</v>
      </c>
      <c r="M113" s="3" t="s">
        <v>63</v>
      </c>
      <c r="N113" s="3"/>
      <c r="O113" s="3"/>
    </row>
    <row r="114" spans="1:15" x14ac:dyDescent="0.25">
      <c r="A114" s="3" t="s">
        <v>162</v>
      </c>
      <c r="B114" s="3" t="s">
        <v>170</v>
      </c>
      <c r="C114" s="3">
        <v>5.5342900000000004</v>
      </c>
      <c r="D114" s="3">
        <v>5.7338100000000001</v>
      </c>
      <c r="E114" s="3">
        <v>7.1091600000000001</v>
      </c>
      <c r="F114" s="3">
        <v>8.5755199999999991</v>
      </c>
      <c r="G114" s="3" t="s">
        <v>63</v>
      </c>
      <c r="H114" s="3" t="s">
        <v>63</v>
      </c>
      <c r="I114" s="3" t="s">
        <v>63</v>
      </c>
      <c r="J114" s="3" t="s">
        <v>63</v>
      </c>
      <c r="K114" s="3" t="s">
        <v>63</v>
      </c>
      <c r="L114" s="3" t="s">
        <v>63</v>
      </c>
      <c r="M114" s="3" t="s">
        <v>63</v>
      </c>
      <c r="N114" s="3"/>
      <c r="O114" s="3"/>
    </row>
    <row r="115" spans="1:15" x14ac:dyDescent="0.25">
      <c r="A115" s="3" t="s">
        <v>162</v>
      </c>
      <c r="B115" s="3" t="s">
        <v>171</v>
      </c>
      <c r="C115" s="3" t="s">
        <v>63</v>
      </c>
      <c r="D115" s="3" t="s">
        <v>63</v>
      </c>
      <c r="E115" s="3" t="s">
        <v>63</v>
      </c>
      <c r="F115" s="3">
        <v>11.08018</v>
      </c>
      <c r="G115" s="3" t="s">
        <v>63</v>
      </c>
      <c r="H115" s="3" t="s">
        <v>63</v>
      </c>
      <c r="I115" s="3" t="s">
        <v>63</v>
      </c>
      <c r="J115" s="3" t="s">
        <v>63</v>
      </c>
      <c r="K115" s="3" t="s">
        <v>63</v>
      </c>
      <c r="L115" s="3" t="s">
        <v>63</v>
      </c>
      <c r="M115" s="3" t="s">
        <v>63</v>
      </c>
      <c r="N115" s="3"/>
      <c r="O115" s="3"/>
    </row>
    <row r="116" spans="1:15" x14ac:dyDescent="0.25">
      <c r="A116" s="3" t="s">
        <v>162</v>
      </c>
      <c r="B116" s="3" t="s">
        <v>172</v>
      </c>
      <c r="C116" s="3">
        <v>13.817270000000001</v>
      </c>
      <c r="D116" s="3">
        <v>13.10685</v>
      </c>
      <c r="E116" s="3">
        <v>12.30603</v>
      </c>
      <c r="F116" s="3">
        <v>13.1471</v>
      </c>
      <c r="G116" s="3">
        <v>12.74315</v>
      </c>
      <c r="H116" s="3" t="s">
        <v>63</v>
      </c>
      <c r="I116" s="3" t="s">
        <v>63</v>
      </c>
      <c r="J116" s="3">
        <v>8.5608500000000003</v>
      </c>
      <c r="K116" s="3" t="s">
        <v>63</v>
      </c>
      <c r="L116" s="3">
        <v>8.5773499999999991</v>
      </c>
      <c r="M116" s="3" t="s">
        <v>63</v>
      </c>
      <c r="N116" s="3"/>
      <c r="O116" s="3"/>
    </row>
    <row r="117" spans="1:15" x14ac:dyDescent="0.25">
      <c r="A117" s="3" t="s">
        <v>162</v>
      </c>
      <c r="B117" s="3" t="s">
        <v>173</v>
      </c>
      <c r="C117" s="3">
        <v>24.846830000000001</v>
      </c>
      <c r="D117" s="3" t="s">
        <v>63</v>
      </c>
      <c r="E117" s="3">
        <v>20.991009999999999</v>
      </c>
      <c r="F117" s="3" t="s">
        <v>63</v>
      </c>
      <c r="G117" s="3" t="s">
        <v>63</v>
      </c>
      <c r="H117" s="3">
        <v>22.624949999999998</v>
      </c>
      <c r="I117" s="3" t="s">
        <v>63</v>
      </c>
      <c r="J117" s="3" t="s">
        <v>63</v>
      </c>
      <c r="K117" s="3" t="s">
        <v>63</v>
      </c>
      <c r="L117" s="3" t="s">
        <v>63</v>
      </c>
      <c r="M117" s="3" t="s">
        <v>63</v>
      </c>
      <c r="N117" s="3"/>
      <c r="O117" s="3"/>
    </row>
    <row r="118" spans="1:15" x14ac:dyDescent="0.25">
      <c r="A118" s="3" t="s">
        <v>174</v>
      </c>
      <c r="B118" s="3" t="s">
        <v>175</v>
      </c>
      <c r="C118" s="3">
        <v>14.324</v>
      </c>
      <c r="D118" s="3">
        <v>13.484999999999999</v>
      </c>
      <c r="E118" s="3">
        <v>13.1744</v>
      </c>
      <c r="F118" s="3">
        <v>14.04139</v>
      </c>
      <c r="G118" s="3">
        <v>13.883789999999999</v>
      </c>
      <c r="H118" s="3">
        <v>14.07972</v>
      </c>
      <c r="I118" s="3">
        <v>13.77107</v>
      </c>
      <c r="J118" s="3">
        <v>13.61341</v>
      </c>
      <c r="K118" s="3" t="s">
        <v>63</v>
      </c>
      <c r="L118" s="3" t="s">
        <v>63</v>
      </c>
      <c r="M118" s="3" t="s">
        <v>63</v>
      </c>
      <c r="N118" s="3"/>
      <c r="O118" s="3"/>
    </row>
    <row r="119" spans="1:15" x14ac:dyDescent="0.25">
      <c r="A119" s="3" t="s">
        <v>174</v>
      </c>
      <c r="B119" s="3" t="s">
        <v>176</v>
      </c>
      <c r="C119" s="3" t="s">
        <v>63</v>
      </c>
      <c r="D119" s="3">
        <v>9.6426400000000001</v>
      </c>
      <c r="E119" s="3">
        <v>8.3088499999999996</v>
      </c>
      <c r="F119" s="3">
        <v>8.8088499999999996</v>
      </c>
      <c r="G119" s="3">
        <v>11.55289</v>
      </c>
      <c r="H119" s="3" t="s">
        <v>63</v>
      </c>
      <c r="I119" s="3" t="s">
        <v>63</v>
      </c>
      <c r="J119" s="3" t="s">
        <v>63</v>
      </c>
      <c r="K119" s="3" t="s">
        <v>63</v>
      </c>
      <c r="L119" s="3" t="s">
        <v>63</v>
      </c>
      <c r="M119" s="3" t="s">
        <v>63</v>
      </c>
      <c r="N119" s="3"/>
      <c r="O119" s="3"/>
    </row>
    <row r="120" spans="1:15" x14ac:dyDescent="0.25">
      <c r="A120" s="3" t="s">
        <v>174</v>
      </c>
      <c r="B120" s="3" t="s">
        <v>177</v>
      </c>
      <c r="C120" s="3" t="s">
        <v>63</v>
      </c>
      <c r="D120" s="3">
        <v>15.23479</v>
      </c>
      <c r="E120" s="3" t="s">
        <v>63</v>
      </c>
      <c r="F120" s="3">
        <v>14.30039</v>
      </c>
      <c r="G120" s="3" t="s">
        <v>63</v>
      </c>
      <c r="H120" s="3" t="s">
        <v>63</v>
      </c>
      <c r="I120" s="3" t="s">
        <v>63</v>
      </c>
      <c r="J120" s="3" t="s">
        <v>63</v>
      </c>
      <c r="K120" s="3" t="s">
        <v>63</v>
      </c>
      <c r="L120" s="3" t="s">
        <v>63</v>
      </c>
      <c r="M120" s="3" t="s">
        <v>63</v>
      </c>
      <c r="N120" s="3"/>
      <c r="O120" s="3"/>
    </row>
    <row r="121" spans="1:15" x14ac:dyDescent="0.25">
      <c r="A121" s="3" t="s">
        <v>174</v>
      </c>
      <c r="B121" s="3" t="s">
        <v>178</v>
      </c>
      <c r="C121" s="3" t="s">
        <v>63</v>
      </c>
      <c r="D121" s="3" t="s">
        <v>63</v>
      </c>
      <c r="E121" s="3" t="s">
        <v>63</v>
      </c>
      <c r="F121" s="3" t="s">
        <v>63</v>
      </c>
      <c r="G121" s="3" t="s">
        <v>63</v>
      </c>
      <c r="H121" s="3" t="s">
        <v>63</v>
      </c>
      <c r="I121" s="3" t="s">
        <v>63</v>
      </c>
      <c r="J121" s="3" t="s">
        <v>63</v>
      </c>
      <c r="K121" s="3" t="s">
        <v>63</v>
      </c>
      <c r="L121" s="3">
        <v>15.04274</v>
      </c>
      <c r="M121" s="3" t="s">
        <v>63</v>
      </c>
      <c r="N121" s="3"/>
      <c r="O121" s="3"/>
    </row>
    <row r="122" spans="1:15" x14ac:dyDescent="0.25">
      <c r="A122" s="3" t="s">
        <v>174</v>
      </c>
      <c r="B122" s="3" t="s">
        <v>179</v>
      </c>
      <c r="C122" s="3" t="s">
        <v>63</v>
      </c>
      <c r="D122" s="3" t="s">
        <v>63</v>
      </c>
      <c r="E122" s="3" t="s">
        <v>63</v>
      </c>
      <c r="F122" s="3" t="s">
        <v>63</v>
      </c>
      <c r="G122" s="3" t="s">
        <v>63</v>
      </c>
      <c r="H122" s="3">
        <v>22.312390000000001</v>
      </c>
      <c r="I122" s="3" t="s">
        <v>63</v>
      </c>
      <c r="J122" s="3" t="s">
        <v>63</v>
      </c>
      <c r="K122" s="3" t="s">
        <v>63</v>
      </c>
      <c r="L122" s="3" t="s">
        <v>63</v>
      </c>
      <c r="M122" s="3" t="s">
        <v>63</v>
      </c>
      <c r="N122" s="3"/>
      <c r="O122" s="3"/>
    </row>
    <row r="123" spans="1:15" x14ac:dyDescent="0.25">
      <c r="A123" s="3" t="s">
        <v>174</v>
      </c>
      <c r="B123" s="3" t="s">
        <v>180</v>
      </c>
      <c r="C123" s="3">
        <v>15.688510000000001</v>
      </c>
      <c r="D123" s="3">
        <v>15.77792</v>
      </c>
      <c r="E123" s="3">
        <v>17.767219999999998</v>
      </c>
      <c r="F123" s="3">
        <v>16.553070000000002</v>
      </c>
      <c r="G123" s="3">
        <v>16.276859999999999</v>
      </c>
      <c r="H123" s="3">
        <v>16.375080000000001</v>
      </c>
      <c r="I123" s="3">
        <v>16.82011</v>
      </c>
      <c r="J123" s="3">
        <v>16.655360000000002</v>
      </c>
      <c r="K123" s="3" t="s">
        <v>63</v>
      </c>
      <c r="L123" s="3" t="s">
        <v>63</v>
      </c>
      <c r="M123" s="3" t="s">
        <v>63</v>
      </c>
      <c r="N123" s="3"/>
      <c r="O123" s="3"/>
    </row>
    <row r="124" spans="1:15" x14ac:dyDescent="0.25">
      <c r="A124" s="3" t="s">
        <v>174</v>
      </c>
      <c r="B124" s="3" t="s">
        <v>181</v>
      </c>
      <c r="C124" s="3" t="s">
        <v>63</v>
      </c>
      <c r="D124" s="3" t="s">
        <v>63</v>
      </c>
      <c r="E124" s="3" t="s">
        <v>63</v>
      </c>
      <c r="F124" s="3" t="s">
        <v>63</v>
      </c>
      <c r="G124" s="3" t="s">
        <v>63</v>
      </c>
      <c r="H124" s="3" t="s">
        <v>63</v>
      </c>
      <c r="I124" s="3" t="s">
        <v>63</v>
      </c>
      <c r="J124" s="3">
        <v>10.6982</v>
      </c>
      <c r="K124" s="3">
        <v>8.7252399999999994</v>
      </c>
      <c r="L124" s="3" t="s">
        <v>63</v>
      </c>
      <c r="M124" s="3" t="s">
        <v>63</v>
      </c>
      <c r="N124" s="3"/>
      <c r="O124" s="3"/>
    </row>
    <row r="125" spans="1:15" x14ac:dyDescent="0.25">
      <c r="A125" s="3" t="s">
        <v>174</v>
      </c>
      <c r="B125" s="3" t="s">
        <v>182</v>
      </c>
      <c r="C125" s="3" t="s">
        <v>63</v>
      </c>
      <c r="D125" s="3" t="s">
        <v>63</v>
      </c>
      <c r="E125" s="3" t="s">
        <v>63</v>
      </c>
      <c r="F125" s="3" t="s">
        <v>63</v>
      </c>
      <c r="G125" s="3" t="s">
        <v>63</v>
      </c>
      <c r="H125" s="3" t="s">
        <v>63</v>
      </c>
      <c r="I125" s="3">
        <v>10.47922</v>
      </c>
      <c r="J125" s="3" t="s">
        <v>63</v>
      </c>
      <c r="K125" s="3" t="s">
        <v>63</v>
      </c>
      <c r="L125" s="3" t="s">
        <v>63</v>
      </c>
      <c r="M125" s="3" t="s">
        <v>63</v>
      </c>
      <c r="N125" s="3"/>
      <c r="O125" s="3"/>
    </row>
    <row r="126" spans="1:15" x14ac:dyDescent="0.25">
      <c r="A126" s="3" t="s">
        <v>174</v>
      </c>
      <c r="B126" s="3" t="s">
        <v>183</v>
      </c>
      <c r="C126" s="3">
        <v>17.478490000000001</v>
      </c>
      <c r="D126" s="3" t="s">
        <v>63</v>
      </c>
      <c r="E126" s="3" t="s">
        <v>63</v>
      </c>
      <c r="F126" s="3" t="s">
        <v>63</v>
      </c>
      <c r="G126" s="3" t="s">
        <v>63</v>
      </c>
      <c r="H126" s="3" t="s">
        <v>63</v>
      </c>
      <c r="I126" s="3" t="s">
        <v>63</v>
      </c>
      <c r="J126" s="3" t="s">
        <v>63</v>
      </c>
      <c r="K126" s="3" t="s">
        <v>63</v>
      </c>
      <c r="L126" s="3" t="s">
        <v>63</v>
      </c>
      <c r="M126" s="3" t="s">
        <v>63</v>
      </c>
      <c r="N126" s="3"/>
      <c r="O126" s="3"/>
    </row>
    <row r="127" spans="1:15" x14ac:dyDescent="0.25">
      <c r="A127" s="3" t="s">
        <v>174</v>
      </c>
      <c r="B127" s="3" t="s">
        <v>184</v>
      </c>
      <c r="C127" s="3" t="s">
        <v>63</v>
      </c>
      <c r="D127" s="3" t="s">
        <v>63</v>
      </c>
      <c r="E127" s="3" t="s">
        <v>63</v>
      </c>
      <c r="F127" s="3" t="s">
        <v>63</v>
      </c>
      <c r="G127" s="3">
        <v>18.20824</v>
      </c>
      <c r="H127" s="3">
        <v>13.7338</v>
      </c>
      <c r="I127" s="3" t="s">
        <v>63</v>
      </c>
      <c r="J127" s="3">
        <v>12.692080000000001</v>
      </c>
      <c r="K127" s="3" t="s">
        <v>63</v>
      </c>
      <c r="L127" s="3" t="s">
        <v>63</v>
      </c>
      <c r="M127" s="3" t="s">
        <v>63</v>
      </c>
      <c r="N127" s="3"/>
      <c r="O127" s="3"/>
    </row>
    <row r="128" spans="1:15" x14ac:dyDescent="0.25">
      <c r="A128" s="3" t="s">
        <v>185</v>
      </c>
      <c r="B128" s="3" t="s">
        <v>186</v>
      </c>
      <c r="C128" s="3">
        <v>8.6847700000000003</v>
      </c>
      <c r="D128" s="3" t="s">
        <v>63</v>
      </c>
      <c r="E128" s="3" t="s">
        <v>63</v>
      </c>
      <c r="F128" s="3" t="s">
        <v>63</v>
      </c>
      <c r="G128" s="3" t="s">
        <v>63</v>
      </c>
      <c r="H128" s="3" t="s">
        <v>63</v>
      </c>
      <c r="I128" s="3" t="s">
        <v>63</v>
      </c>
      <c r="J128" s="3" t="s">
        <v>63</v>
      </c>
      <c r="K128" s="3" t="s">
        <v>63</v>
      </c>
      <c r="L128" s="3" t="s">
        <v>63</v>
      </c>
      <c r="M128" s="3" t="s">
        <v>63</v>
      </c>
      <c r="N128" s="3"/>
      <c r="O128" s="3"/>
    </row>
    <row r="129" spans="1:15" x14ac:dyDescent="0.25">
      <c r="A129" s="3" t="s">
        <v>185</v>
      </c>
      <c r="B129" s="3" t="s">
        <v>187</v>
      </c>
      <c r="C129" s="3">
        <v>26.14396</v>
      </c>
      <c r="D129" s="3" t="s">
        <v>63</v>
      </c>
      <c r="E129" s="3">
        <v>25.02131</v>
      </c>
      <c r="F129" s="3">
        <v>22.34122</v>
      </c>
      <c r="G129" s="3">
        <v>22.227709999999998</v>
      </c>
      <c r="H129" s="3">
        <v>17.479520000000001</v>
      </c>
      <c r="I129" s="3">
        <v>18.791399999999999</v>
      </c>
      <c r="J129" s="3">
        <v>19.879650000000002</v>
      </c>
      <c r="K129" s="3">
        <v>17.70918</v>
      </c>
      <c r="L129" s="3" t="s">
        <v>63</v>
      </c>
      <c r="M129" s="3" t="s">
        <v>63</v>
      </c>
      <c r="N129" s="3"/>
      <c r="O129" s="3"/>
    </row>
    <row r="130" spans="1:15" x14ac:dyDescent="0.25">
      <c r="A130" s="3" t="s">
        <v>185</v>
      </c>
      <c r="B130" s="3" t="s">
        <v>188</v>
      </c>
      <c r="C130" s="3">
        <v>16.172820000000002</v>
      </c>
      <c r="D130" s="3">
        <v>19.500610000000002</v>
      </c>
      <c r="E130" s="3">
        <v>15.895379999999999</v>
      </c>
      <c r="F130" s="3">
        <v>16.165279999999999</v>
      </c>
      <c r="G130" s="3">
        <v>19.368110000000001</v>
      </c>
      <c r="H130" s="3">
        <v>18.027080000000002</v>
      </c>
      <c r="I130" s="3" t="s">
        <v>63</v>
      </c>
      <c r="J130" s="3">
        <v>21.443999999999999</v>
      </c>
      <c r="K130" s="3">
        <v>22.661169999999998</v>
      </c>
      <c r="L130" s="3" t="s">
        <v>63</v>
      </c>
      <c r="M130" s="3" t="s">
        <v>63</v>
      </c>
      <c r="N130" s="3"/>
      <c r="O130" s="3"/>
    </row>
    <row r="131" spans="1:15" x14ac:dyDescent="0.25">
      <c r="A131" s="3" t="s">
        <v>185</v>
      </c>
      <c r="B131" s="3" t="s">
        <v>189</v>
      </c>
      <c r="C131" s="3">
        <v>16.588100000000001</v>
      </c>
      <c r="D131" s="3">
        <v>14.9793</v>
      </c>
      <c r="E131" s="3">
        <v>16.428319999999999</v>
      </c>
      <c r="F131" s="3">
        <v>17.243259999999999</v>
      </c>
      <c r="G131" s="3">
        <v>19.688310000000001</v>
      </c>
      <c r="H131" s="3">
        <v>24.216550000000002</v>
      </c>
      <c r="I131" s="3">
        <v>20.909500000000001</v>
      </c>
      <c r="J131" s="3">
        <v>20.40137</v>
      </c>
      <c r="K131" s="3">
        <v>19.91987</v>
      </c>
      <c r="L131" s="3" t="s">
        <v>63</v>
      </c>
      <c r="M131" s="3" t="s">
        <v>63</v>
      </c>
      <c r="N131" s="3"/>
      <c r="O131" s="3"/>
    </row>
    <row r="132" spans="1:15" x14ac:dyDescent="0.25">
      <c r="A132" s="3" t="s">
        <v>185</v>
      </c>
      <c r="B132" s="3" t="s">
        <v>190</v>
      </c>
      <c r="C132" s="3">
        <v>14.216900000000001</v>
      </c>
      <c r="D132" s="3">
        <v>15.153280000000001</v>
      </c>
      <c r="E132" s="3" t="s">
        <v>63</v>
      </c>
      <c r="F132" s="3">
        <v>14.778230000000001</v>
      </c>
      <c r="G132" s="3">
        <v>16.28219</v>
      </c>
      <c r="H132" s="3">
        <v>16.74823</v>
      </c>
      <c r="I132" s="3">
        <v>17.84301</v>
      </c>
      <c r="J132" s="3">
        <v>16.412579999999998</v>
      </c>
      <c r="K132" s="3" t="s">
        <v>63</v>
      </c>
      <c r="L132" s="3" t="s">
        <v>63</v>
      </c>
      <c r="M132" s="3" t="s">
        <v>63</v>
      </c>
      <c r="N132" s="3"/>
      <c r="O132" s="3"/>
    </row>
    <row r="133" spans="1:15" x14ac:dyDescent="0.25">
      <c r="A133" s="3" t="s">
        <v>185</v>
      </c>
      <c r="B133" s="3" t="s">
        <v>191</v>
      </c>
      <c r="C133" s="3">
        <v>18.753889999999998</v>
      </c>
      <c r="D133" s="3">
        <v>14.86777</v>
      </c>
      <c r="E133" s="3">
        <v>15.176220000000001</v>
      </c>
      <c r="F133" s="3">
        <v>13.824949999999999</v>
      </c>
      <c r="G133" s="3">
        <v>12.92925</v>
      </c>
      <c r="H133" s="3">
        <v>13.24399</v>
      </c>
      <c r="I133" s="3">
        <v>12.69469</v>
      </c>
      <c r="J133" s="3">
        <v>15.911619999999999</v>
      </c>
      <c r="K133" s="3">
        <v>16.88316</v>
      </c>
      <c r="L133" s="3" t="s">
        <v>63</v>
      </c>
      <c r="M133" s="3" t="s">
        <v>63</v>
      </c>
      <c r="N133" s="3"/>
      <c r="O133" s="3"/>
    </row>
    <row r="134" spans="1:15" x14ac:dyDescent="0.25">
      <c r="A134" s="3" t="s">
        <v>185</v>
      </c>
      <c r="B134" s="3" t="s">
        <v>192</v>
      </c>
      <c r="C134" s="3">
        <v>6.4753800000000004</v>
      </c>
      <c r="D134" s="3">
        <v>7.8254599999999996</v>
      </c>
      <c r="E134" s="3" t="s">
        <v>63</v>
      </c>
      <c r="F134" s="3" t="s">
        <v>63</v>
      </c>
      <c r="G134" s="3" t="s">
        <v>63</v>
      </c>
      <c r="H134" s="3" t="s">
        <v>63</v>
      </c>
      <c r="I134" s="3" t="s">
        <v>63</v>
      </c>
      <c r="J134" s="3" t="s">
        <v>63</v>
      </c>
      <c r="K134" s="3" t="s">
        <v>63</v>
      </c>
      <c r="L134" s="3" t="s">
        <v>63</v>
      </c>
      <c r="M134" s="3" t="s">
        <v>63</v>
      </c>
      <c r="N134" s="3"/>
      <c r="O134" s="3"/>
    </row>
    <row r="135" spans="1:15" x14ac:dyDescent="0.25">
      <c r="A135" s="3" t="s">
        <v>185</v>
      </c>
      <c r="B135" s="3" t="s">
        <v>193</v>
      </c>
      <c r="C135" s="3">
        <v>8.1192799999999998</v>
      </c>
      <c r="D135" s="3">
        <v>10.083259999999999</v>
      </c>
      <c r="E135" s="3">
        <v>9.2124100000000002</v>
      </c>
      <c r="F135" s="3">
        <v>12.461460000000001</v>
      </c>
      <c r="G135" s="3" t="s">
        <v>63</v>
      </c>
      <c r="H135" s="3" t="s">
        <v>63</v>
      </c>
      <c r="I135" s="3" t="s">
        <v>63</v>
      </c>
      <c r="J135" s="3">
        <v>16.362749999999998</v>
      </c>
      <c r="K135" s="3" t="s">
        <v>63</v>
      </c>
      <c r="L135" s="3" t="s">
        <v>63</v>
      </c>
      <c r="M135" s="3" t="s">
        <v>63</v>
      </c>
      <c r="N135" s="3"/>
      <c r="O135" s="3"/>
    </row>
    <row r="136" spans="1:15" x14ac:dyDescent="0.25">
      <c r="A136" s="3" t="s">
        <v>185</v>
      </c>
      <c r="B136" s="3" t="s">
        <v>194</v>
      </c>
      <c r="C136" s="3" t="s">
        <v>63</v>
      </c>
      <c r="D136" s="3">
        <v>21.414870000000001</v>
      </c>
      <c r="E136" s="3">
        <v>18.491510000000002</v>
      </c>
      <c r="F136" s="3">
        <v>16.070730000000001</v>
      </c>
      <c r="G136" s="3">
        <v>18.889530000000001</v>
      </c>
      <c r="H136" s="3">
        <v>13.25365</v>
      </c>
      <c r="I136" s="3" t="s">
        <v>63</v>
      </c>
      <c r="J136" s="3" t="s">
        <v>63</v>
      </c>
      <c r="K136" s="3" t="s">
        <v>63</v>
      </c>
      <c r="L136" s="3" t="s">
        <v>63</v>
      </c>
      <c r="M136" s="3" t="s">
        <v>63</v>
      </c>
      <c r="N136" s="3"/>
      <c r="O136" s="3"/>
    </row>
    <row r="137" spans="1:15" x14ac:dyDescent="0.25">
      <c r="A137" s="3" t="s">
        <v>185</v>
      </c>
      <c r="B137" s="3" t="s">
        <v>195</v>
      </c>
      <c r="C137" s="3">
        <v>24.727779999999999</v>
      </c>
      <c r="D137" s="3" t="s">
        <v>63</v>
      </c>
      <c r="E137" s="3" t="s">
        <v>63</v>
      </c>
      <c r="F137" s="3" t="s">
        <v>63</v>
      </c>
      <c r="G137" s="3">
        <v>6.5559200000000004</v>
      </c>
      <c r="H137" s="3">
        <v>7.9504000000000001</v>
      </c>
      <c r="I137" s="3" t="s">
        <v>63</v>
      </c>
      <c r="J137" s="3">
        <v>15.6822</v>
      </c>
      <c r="K137" s="3">
        <v>15.567679999999999</v>
      </c>
      <c r="L137" s="3" t="s">
        <v>63</v>
      </c>
      <c r="M137" s="3" t="s">
        <v>63</v>
      </c>
      <c r="N137" s="3"/>
      <c r="O137" s="3"/>
    </row>
    <row r="138" spans="1:15" x14ac:dyDescent="0.25">
      <c r="A138" s="3" t="s">
        <v>185</v>
      </c>
      <c r="B138" s="3" t="s">
        <v>196</v>
      </c>
      <c r="C138" s="3">
        <v>22.772749999999998</v>
      </c>
      <c r="D138" s="3">
        <v>22.426860000000001</v>
      </c>
      <c r="E138" s="3">
        <v>20.85876</v>
      </c>
      <c r="F138" s="3">
        <v>21.574729999999999</v>
      </c>
      <c r="G138" s="3">
        <v>21.766780000000001</v>
      </c>
      <c r="H138" s="3">
        <v>21.173220000000001</v>
      </c>
      <c r="I138" s="3">
        <v>22.516210000000001</v>
      </c>
      <c r="J138" s="3">
        <v>20.680330000000001</v>
      </c>
      <c r="K138" s="3">
        <v>18.331669999999999</v>
      </c>
      <c r="L138" s="3" t="s">
        <v>63</v>
      </c>
      <c r="M138" s="3" t="s">
        <v>63</v>
      </c>
      <c r="N138" s="3"/>
      <c r="O138" s="3"/>
    </row>
    <row r="139" spans="1:15" x14ac:dyDescent="0.25">
      <c r="A139" s="3" t="s">
        <v>185</v>
      </c>
      <c r="B139" s="3" t="s">
        <v>197</v>
      </c>
      <c r="C139" s="3">
        <v>9.5785</v>
      </c>
      <c r="D139" s="3" t="s">
        <v>63</v>
      </c>
      <c r="E139" s="3" t="s">
        <v>63</v>
      </c>
      <c r="F139" s="3">
        <v>16.17474</v>
      </c>
      <c r="G139" s="3">
        <v>10.55392</v>
      </c>
      <c r="H139" s="3">
        <v>11.73837</v>
      </c>
      <c r="I139" s="3">
        <v>14.63542</v>
      </c>
      <c r="J139" s="3">
        <v>14.00642</v>
      </c>
      <c r="K139" s="3" t="s">
        <v>63</v>
      </c>
      <c r="L139" s="3" t="s">
        <v>63</v>
      </c>
      <c r="M139" s="3" t="s">
        <v>63</v>
      </c>
      <c r="N139" s="3"/>
      <c r="O139" s="3"/>
    </row>
    <row r="140" spans="1:15" x14ac:dyDescent="0.25">
      <c r="A140" s="3" t="s">
        <v>185</v>
      </c>
      <c r="B140" s="3" t="s">
        <v>198</v>
      </c>
      <c r="C140" s="3">
        <v>12.3284</v>
      </c>
      <c r="D140" s="3" t="s">
        <v>63</v>
      </c>
      <c r="E140" s="3" t="s">
        <v>63</v>
      </c>
      <c r="F140" s="3" t="s">
        <v>63</v>
      </c>
      <c r="G140" s="3" t="s">
        <v>63</v>
      </c>
      <c r="H140" s="3">
        <v>8.5764399999999998</v>
      </c>
      <c r="I140" s="3">
        <v>12.008509999999999</v>
      </c>
      <c r="J140" s="3">
        <v>13.2547</v>
      </c>
      <c r="K140" s="3">
        <v>13.991529999999999</v>
      </c>
      <c r="L140" s="3" t="s">
        <v>63</v>
      </c>
      <c r="M140" s="3" t="s">
        <v>63</v>
      </c>
      <c r="N140" s="3"/>
      <c r="O140" s="3"/>
    </row>
    <row r="141" spans="1:15" x14ac:dyDescent="0.25">
      <c r="A141" s="3" t="s">
        <v>185</v>
      </c>
      <c r="B141" s="3" t="s">
        <v>199</v>
      </c>
      <c r="C141" s="3">
        <v>18.28303</v>
      </c>
      <c r="D141" s="3">
        <v>22.333929999999999</v>
      </c>
      <c r="E141" s="3" t="s">
        <v>63</v>
      </c>
      <c r="F141" s="3" t="s">
        <v>63</v>
      </c>
      <c r="G141" s="3">
        <v>24.795439999999999</v>
      </c>
      <c r="H141" s="3" t="s">
        <v>63</v>
      </c>
      <c r="I141" s="3" t="s">
        <v>63</v>
      </c>
      <c r="J141" s="3" t="s">
        <v>63</v>
      </c>
      <c r="K141" s="3" t="s">
        <v>63</v>
      </c>
      <c r="L141" s="3" t="s">
        <v>63</v>
      </c>
      <c r="M141" s="3" t="s">
        <v>63</v>
      </c>
      <c r="N141" s="3"/>
      <c r="O141" s="3"/>
    </row>
    <row r="142" spans="1:15" x14ac:dyDescent="0.25">
      <c r="A142" s="3" t="s">
        <v>185</v>
      </c>
      <c r="B142" s="3" t="s">
        <v>200</v>
      </c>
      <c r="C142" s="3">
        <v>26.304040000000001</v>
      </c>
      <c r="D142" s="3">
        <v>29.674430000000001</v>
      </c>
      <c r="E142" s="3">
        <v>30.539539999999999</v>
      </c>
      <c r="F142" s="3">
        <v>27.021100000000001</v>
      </c>
      <c r="G142" s="3">
        <v>25.918379999999999</v>
      </c>
      <c r="H142" s="3">
        <v>27.098710000000001</v>
      </c>
      <c r="I142" s="3" t="s">
        <v>63</v>
      </c>
      <c r="J142" s="3" t="s">
        <v>63</v>
      </c>
      <c r="K142" s="3" t="s">
        <v>63</v>
      </c>
      <c r="L142" s="3" t="s">
        <v>63</v>
      </c>
      <c r="M142" s="3" t="s">
        <v>63</v>
      </c>
      <c r="N142" s="3"/>
      <c r="O142" s="3"/>
    </row>
    <row r="143" spans="1:15" x14ac:dyDescent="0.25">
      <c r="A143" s="3" t="s">
        <v>185</v>
      </c>
      <c r="B143" s="3" t="s">
        <v>201</v>
      </c>
      <c r="C143" s="3">
        <v>13.33042</v>
      </c>
      <c r="D143" s="3">
        <v>13.741250000000001</v>
      </c>
      <c r="E143" s="3">
        <v>12.582269999999999</v>
      </c>
      <c r="F143" s="3">
        <v>8.7375699999999998</v>
      </c>
      <c r="G143" s="3">
        <v>11.225490000000001</v>
      </c>
      <c r="H143" s="3" t="s">
        <v>63</v>
      </c>
      <c r="I143" s="3" t="s">
        <v>63</v>
      </c>
      <c r="J143" s="3" t="s">
        <v>63</v>
      </c>
      <c r="K143" s="3" t="s">
        <v>63</v>
      </c>
      <c r="L143" s="3" t="s">
        <v>63</v>
      </c>
      <c r="M143" s="3" t="s">
        <v>63</v>
      </c>
      <c r="N143" s="3"/>
      <c r="O143" s="3"/>
    </row>
    <row r="144" spans="1:15" x14ac:dyDescent="0.25">
      <c r="A144" s="3" t="s">
        <v>185</v>
      </c>
      <c r="B144" s="3" t="s">
        <v>202</v>
      </c>
      <c r="C144" s="3">
        <v>17.611229999999999</v>
      </c>
      <c r="D144" s="3">
        <v>15.11833</v>
      </c>
      <c r="E144" s="3">
        <v>13.795529999999999</v>
      </c>
      <c r="F144" s="3">
        <v>10.28876</v>
      </c>
      <c r="G144" s="3">
        <v>11.752319999999999</v>
      </c>
      <c r="H144" s="3">
        <v>11.03293</v>
      </c>
      <c r="I144" s="3">
        <v>10.35779</v>
      </c>
      <c r="J144" s="3" t="s">
        <v>63</v>
      </c>
      <c r="K144" s="3">
        <v>11.188269999999999</v>
      </c>
      <c r="L144" s="3" t="s">
        <v>63</v>
      </c>
      <c r="M144" s="3" t="s">
        <v>63</v>
      </c>
      <c r="N144" s="3"/>
      <c r="O144" s="3"/>
    </row>
    <row r="145" spans="1:15" x14ac:dyDescent="0.25">
      <c r="A145" s="3" t="s">
        <v>185</v>
      </c>
      <c r="B145" s="3" t="s">
        <v>203</v>
      </c>
      <c r="C145" s="3">
        <v>20.69614</v>
      </c>
      <c r="D145" s="3">
        <v>30.634309999999999</v>
      </c>
      <c r="E145" s="3">
        <v>37.520960000000002</v>
      </c>
      <c r="F145" s="3">
        <v>21.22221</v>
      </c>
      <c r="G145" s="3">
        <v>20.985140000000001</v>
      </c>
      <c r="H145" s="3">
        <v>23.808800000000002</v>
      </c>
      <c r="I145" s="3">
        <v>22.093319999999999</v>
      </c>
      <c r="J145" s="3">
        <v>20.097639999999998</v>
      </c>
      <c r="K145" s="3">
        <v>18.59817</v>
      </c>
      <c r="L145" s="3" t="s">
        <v>63</v>
      </c>
      <c r="M145" s="3" t="s">
        <v>63</v>
      </c>
      <c r="N145" s="3"/>
      <c r="O145" s="3"/>
    </row>
    <row r="146" spans="1:15" x14ac:dyDescent="0.25">
      <c r="A146" s="3" t="s">
        <v>185</v>
      </c>
      <c r="B146" s="3" t="s">
        <v>204</v>
      </c>
      <c r="C146" s="3">
        <v>12.438319999999999</v>
      </c>
      <c r="D146" s="3">
        <v>14.259309999999999</v>
      </c>
      <c r="E146" s="3">
        <v>9.4606100000000009</v>
      </c>
      <c r="F146" s="3">
        <v>14.132809999999999</v>
      </c>
      <c r="G146" s="3">
        <v>11.989509999999999</v>
      </c>
      <c r="H146" s="3">
        <v>11.59878</v>
      </c>
      <c r="I146" s="3">
        <v>15.76886</v>
      </c>
      <c r="J146" s="3">
        <v>13.37679</v>
      </c>
      <c r="K146" s="3">
        <v>14.87012</v>
      </c>
      <c r="L146" s="3" t="s">
        <v>63</v>
      </c>
      <c r="M146" s="3" t="s">
        <v>63</v>
      </c>
      <c r="N146" s="3"/>
      <c r="O146" s="3"/>
    </row>
    <row r="147" spans="1:15" x14ac:dyDescent="0.25">
      <c r="A147" s="3" t="s">
        <v>185</v>
      </c>
      <c r="B147" s="3" t="s">
        <v>205</v>
      </c>
      <c r="C147" s="3">
        <v>9.0692400000000006</v>
      </c>
      <c r="D147" s="3">
        <v>10.19974</v>
      </c>
      <c r="E147" s="3">
        <v>14.5398</v>
      </c>
      <c r="F147" s="3">
        <v>16.191379999999999</v>
      </c>
      <c r="G147" s="3" t="s">
        <v>63</v>
      </c>
      <c r="H147" s="3" t="s">
        <v>63</v>
      </c>
      <c r="I147" s="3" t="s">
        <v>63</v>
      </c>
      <c r="J147" s="3" t="s">
        <v>63</v>
      </c>
      <c r="K147" s="3" t="s">
        <v>63</v>
      </c>
      <c r="L147" s="3" t="s">
        <v>63</v>
      </c>
      <c r="M147" s="3" t="s">
        <v>63</v>
      </c>
      <c r="N147" s="3"/>
      <c r="O147" s="3"/>
    </row>
    <row r="148" spans="1:15" x14ac:dyDescent="0.25">
      <c r="A148" s="3" t="s">
        <v>185</v>
      </c>
      <c r="B148" s="3" t="s">
        <v>206</v>
      </c>
      <c r="C148" s="3">
        <v>20.555990000000001</v>
      </c>
      <c r="D148" s="3">
        <v>19.252829999999999</v>
      </c>
      <c r="E148" s="3">
        <v>19.9239</v>
      </c>
      <c r="F148" s="3">
        <v>19.13569</v>
      </c>
      <c r="G148" s="3">
        <v>17.081029999999998</v>
      </c>
      <c r="H148" s="3">
        <v>16.664660000000001</v>
      </c>
      <c r="I148" s="3">
        <v>17.354569999999999</v>
      </c>
      <c r="J148" s="3">
        <v>17.7087</v>
      </c>
      <c r="K148" s="3">
        <v>19.104030000000002</v>
      </c>
      <c r="L148" s="3" t="s">
        <v>63</v>
      </c>
      <c r="M148" s="3" t="s">
        <v>63</v>
      </c>
      <c r="N148" s="3"/>
      <c r="O148" s="3"/>
    </row>
    <row r="149" spans="1:15" x14ac:dyDescent="0.25">
      <c r="A149" s="3" t="s">
        <v>185</v>
      </c>
      <c r="B149" s="3" t="s">
        <v>207</v>
      </c>
      <c r="C149" s="3" t="s">
        <v>63</v>
      </c>
      <c r="D149" s="3" t="s">
        <v>63</v>
      </c>
      <c r="E149" s="3" t="s">
        <v>63</v>
      </c>
      <c r="F149" s="3" t="s">
        <v>63</v>
      </c>
      <c r="G149" s="3" t="s">
        <v>63</v>
      </c>
      <c r="H149" s="3" t="s">
        <v>63</v>
      </c>
      <c r="I149" s="3" t="s">
        <v>63</v>
      </c>
      <c r="J149" s="3">
        <v>15.115309999999999</v>
      </c>
      <c r="K149" s="3">
        <v>13.89303</v>
      </c>
      <c r="L149" s="3" t="s">
        <v>63</v>
      </c>
      <c r="M149" s="3" t="s">
        <v>63</v>
      </c>
      <c r="N149" s="3"/>
      <c r="O149" s="3"/>
    </row>
    <row r="150" spans="1:15" x14ac:dyDescent="0.25">
      <c r="A150" s="3" t="s">
        <v>185</v>
      </c>
      <c r="B150" s="3" t="s">
        <v>208</v>
      </c>
      <c r="C150" s="3" t="s">
        <v>63</v>
      </c>
      <c r="D150" s="3" t="s">
        <v>63</v>
      </c>
      <c r="E150" s="3">
        <v>5.1843399999999997</v>
      </c>
      <c r="F150" s="3">
        <v>4.6732699999999996</v>
      </c>
      <c r="G150" s="3">
        <v>6.8934899999999999</v>
      </c>
      <c r="H150" s="3" t="s">
        <v>63</v>
      </c>
      <c r="I150" s="3" t="s">
        <v>63</v>
      </c>
      <c r="J150" s="3">
        <v>8.2582100000000001</v>
      </c>
      <c r="K150" s="3">
        <v>8.0626800000000003</v>
      </c>
      <c r="L150" s="3" t="s">
        <v>63</v>
      </c>
      <c r="M150" s="3" t="s">
        <v>63</v>
      </c>
      <c r="N150" s="3"/>
      <c r="O150" s="3"/>
    </row>
    <row r="151" spans="1:15" x14ac:dyDescent="0.25">
      <c r="A151" s="3" t="s">
        <v>185</v>
      </c>
      <c r="B151" s="3" t="s">
        <v>209</v>
      </c>
      <c r="C151" s="3" t="s">
        <v>63</v>
      </c>
      <c r="D151" s="3">
        <v>19.779699999999998</v>
      </c>
      <c r="E151" s="3">
        <v>20.325800000000001</v>
      </c>
      <c r="F151" s="3">
        <v>13.989380000000001</v>
      </c>
      <c r="G151" s="3">
        <v>18.96677</v>
      </c>
      <c r="H151" s="3">
        <v>16.962910000000001</v>
      </c>
      <c r="I151" s="3">
        <v>19.838180000000001</v>
      </c>
      <c r="J151" s="3" t="s">
        <v>63</v>
      </c>
      <c r="K151" s="3">
        <v>19.81822</v>
      </c>
      <c r="L151" s="3" t="s">
        <v>63</v>
      </c>
      <c r="M151" s="3" t="s">
        <v>63</v>
      </c>
      <c r="N151" s="3"/>
      <c r="O151" s="3"/>
    </row>
    <row r="152" spans="1:15" x14ac:dyDescent="0.25">
      <c r="A152" s="3" t="s">
        <v>185</v>
      </c>
      <c r="B152" s="3" t="s">
        <v>210</v>
      </c>
      <c r="C152" s="3">
        <v>12.51796</v>
      </c>
      <c r="D152" s="3">
        <v>15.09788</v>
      </c>
      <c r="E152" s="3" t="s">
        <v>63</v>
      </c>
      <c r="F152" s="3">
        <v>20.424199999999999</v>
      </c>
      <c r="G152" s="3">
        <v>16.334029999999998</v>
      </c>
      <c r="H152" s="3">
        <v>21.551580000000001</v>
      </c>
      <c r="I152" s="3">
        <v>17.10361</v>
      </c>
      <c r="J152" s="3">
        <v>14.340109999999999</v>
      </c>
      <c r="K152" s="3">
        <v>15.780200000000001</v>
      </c>
      <c r="L152" s="3" t="s">
        <v>63</v>
      </c>
      <c r="M152" s="3" t="s">
        <v>63</v>
      </c>
      <c r="N152" s="3"/>
      <c r="O152" s="3"/>
    </row>
    <row r="153" spans="1:15" x14ac:dyDescent="0.25">
      <c r="A153" s="3" t="s">
        <v>185</v>
      </c>
      <c r="B153" s="3" t="s">
        <v>211</v>
      </c>
      <c r="C153" s="3">
        <v>16.503910000000001</v>
      </c>
      <c r="D153" s="3">
        <v>18.25834</v>
      </c>
      <c r="E153" s="3">
        <v>22.403379999999999</v>
      </c>
      <c r="F153" s="3">
        <v>16.623449999999998</v>
      </c>
      <c r="G153" s="3">
        <v>18.224260000000001</v>
      </c>
      <c r="H153" s="3">
        <v>18.15549</v>
      </c>
      <c r="I153" s="3">
        <v>13.903879999999999</v>
      </c>
      <c r="J153" s="3">
        <v>16.534330000000001</v>
      </c>
      <c r="K153" s="3" t="s">
        <v>63</v>
      </c>
      <c r="L153" s="3" t="s">
        <v>63</v>
      </c>
      <c r="M153" s="3" t="s">
        <v>63</v>
      </c>
      <c r="N153" s="3"/>
      <c r="O153" s="3"/>
    </row>
    <row r="154" spans="1:15" x14ac:dyDescent="0.25">
      <c r="A154" s="3" t="s">
        <v>185</v>
      </c>
      <c r="B154" s="3" t="s">
        <v>212</v>
      </c>
      <c r="C154" s="3" t="s">
        <v>63</v>
      </c>
      <c r="D154" s="3">
        <v>13.68275</v>
      </c>
      <c r="E154" s="3">
        <v>10.017659999999999</v>
      </c>
      <c r="F154" s="3">
        <v>11.405430000000001</v>
      </c>
      <c r="G154" s="3" t="s">
        <v>63</v>
      </c>
      <c r="H154" s="3" t="s">
        <v>63</v>
      </c>
      <c r="I154" s="3">
        <v>9.3306100000000001</v>
      </c>
      <c r="J154" s="3" t="s">
        <v>63</v>
      </c>
      <c r="K154" s="3" t="s">
        <v>63</v>
      </c>
      <c r="L154" s="3">
        <v>9.5454899999999991</v>
      </c>
      <c r="M154" s="3" t="s">
        <v>63</v>
      </c>
      <c r="N154" s="3"/>
      <c r="O154" s="3"/>
    </row>
    <row r="155" spans="1:15" x14ac:dyDescent="0.25">
      <c r="A155" s="3" t="s">
        <v>185</v>
      </c>
      <c r="B155" s="3" t="s">
        <v>213</v>
      </c>
      <c r="C155" s="3">
        <v>14.57315</v>
      </c>
      <c r="D155" s="3">
        <v>13.846170000000001</v>
      </c>
      <c r="E155" s="3">
        <v>14.96062</v>
      </c>
      <c r="F155" s="3">
        <v>14.789009999999999</v>
      </c>
      <c r="G155" s="3">
        <v>20.905180000000001</v>
      </c>
      <c r="H155" s="3">
        <v>19.457090000000001</v>
      </c>
      <c r="I155" s="3">
        <v>19.962499999999999</v>
      </c>
      <c r="J155" s="3">
        <v>19.934100000000001</v>
      </c>
      <c r="K155" s="3">
        <v>19.647819999999999</v>
      </c>
      <c r="L155" s="3">
        <v>18.676929999999999</v>
      </c>
      <c r="M155" s="3" t="s">
        <v>63</v>
      </c>
      <c r="N155" s="3"/>
      <c r="O155" s="3"/>
    </row>
    <row r="156" spans="1:15" x14ac:dyDescent="0.25">
      <c r="A156" s="3" t="s">
        <v>185</v>
      </c>
      <c r="B156" s="3" t="s">
        <v>214</v>
      </c>
      <c r="C156" s="3" t="s">
        <v>63</v>
      </c>
      <c r="D156" s="3" t="s">
        <v>63</v>
      </c>
      <c r="E156" s="3">
        <v>19.701820000000001</v>
      </c>
      <c r="F156" s="3">
        <v>18.978090000000002</v>
      </c>
      <c r="G156" s="3" t="s">
        <v>63</v>
      </c>
      <c r="H156" s="3" t="s">
        <v>63</v>
      </c>
      <c r="I156" s="3">
        <v>19.946010000000001</v>
      </c>
      <c r="J156" s="3">
        <v>18.331869999999999</v>
      </c>
      <c r="K156" s="3">
        <v>17.880610000000001</v>
      </c>
      <c r="L156" s="3" t="s">
        <v>63</v>
      </c>
      <c r="M156" s="3" t="s">
        <v>63</v>
      </c>
      <c r="N156" s="3"/>
      <c r="O156" s="3"/>
    </row>
    <row r="157" spans="1:15" x14ac:dyDescent="0.25">
      <c r="A157" s="3" t="s">
        <v>185</v>
      </c>
      <c r="B157" s="3" t="s">
        <v>215</v>
      </c>
      <c r="C157" s="3">
        <v>26.12351</v>
      </c>
      <c r="D157" s="3" t="s">
        <v>63</v>
      </c>
      <c r="E157" s="3" t="s">
        <v>63</v>
      </c>
      <c r="F157" s="3" t="s">
        <v>63</v>
      </c>
      <c r="G157" s="3" t="s">
        <v>63</v>
      </c>
      <c r="H157" s="3" t="s">
        <v>63</v>
      </c>
      <c r="I157" s="3" t="s">
        <v>63</v>
      </c>
      <c r="J157" s="3" t="s">
        <v>63</v>
      </c>
      <c r="K157" s="3" t="s">
        <v>63</v>
      </c>
      <c r="L157" s="3" t="s">
        <v>63</v>
      </c>
      <c r="M157" s="3" t="s">
        <v>63</v>
      </c>
      <c r="N157" s="3"/>
      <c r="O157" s="3"/>
    </row>
    <row r="158" spans="1:15" x14ac:dyDescent="0.25">
      <c r="A158" s="3" t="s">
        <v>185</v>
      </c>
      <c r="B158" s="3" t="s">
        <v>216</v>
      </c>
      <c r="C158" s="3">
        <v>18.104040000000001</v>
      </c>
      <c r="D158" s="3">
        <v>21.675809999999998</v>
      </c>
      <c r="E158" s="3">
        <v>19.192019999999999</v>
      </c>
      <c r="F158" s="3">
        <v>18.084530000000001</v>
      </c>
      <c r="G158" s="3">
        <v>21.6615</v>
      </c>
      <c r="H158" s="3">
        <v>18.510860000000001</v>
      </c>
      <c r="I158" s="3">
        <v>15.347160000000001</v>
      </c>
      <c r="J158" s="3">
        <v>13.215159999999999</v>
      </c>
      <c r="K158" s="3">
        <v>16.781120000000001</v>
      </c>
      <c r="L158" s="3" t="s">
        <v>63</v>
      </c>
      <c r="M158" s="3" t="s">
        <v>63</v>
      </c>
      <c r="N158" s="3"/>
      <c r="O158" s="3"/>
    </row>
    <row r="159" spans="1:15" x14ac:dyDescent="0.25">
      <c r="A159" s="3" t="s">
        <v>185</v>
      </c>
      <c r="B159" s="3" t="s">
        <v>217</v>
      </c>
      <c r="C159" s="3">
        <v>17.54806</v>
      </c>
      <c r="D159" s="3">
        <v>15.34338</v>
      </c>
      <c r="E159" s="3">
        <v>15.815469999999999</v>
      </c>
      <c r="F159" s="3">
        <v>16.859629999999999</v>
      </c>
      <c r="G159" s="3">
        <v>13.73432</v>
      </c>
      <c r="H159" s="3">
        <v>12.53905</v>
      </c>
      <c r="I159" s="3">
        <v>12.27839</v>
      </c>
      <c r="J159" s="3">
        <v>11.079610000000001</v>
      </c>
      <c r="K159" s="3">
        <v>10.80461</v>
      </c>
      <c r="L159" s="3" t="s">
        <v>63</v>
      </c>
      <c r="M159" s="3" t="s">
        <v>63</v>
      </c>
      <c r="N159" s="3"/>
      <c r="O159" s="3"/>
    </row>
    <row r="160" spans="1:15" x14ac:dyDescent="0.25">
      <c r="A160" s="3" t="s">
        <v>185</v>
      </c>
      <c r="B160" s="3" t="s">
        <v>218</v>
      </c>
      <c r="C160" s="3">
        <v>19.32741</v>
      </c>
      <c r="D160" s="3" t="s">
        <v>63</v>
      </c>
      <c r="E160" s="3">
        <v>13.72162</v>
      </c>
      <c r="F160" s="3">
        <v>18.82967</v>
      </c>
      <c r="G160" s="3">
        <v>12.324669999999999</v>
      </c>
      <c r="H160" s="3">
        <v>11.29734</v>
      </c>
      <c r="I160" s="3">
        <v>15.96668</v>
      </c>
      <c r="J160" s="3">
        <v>18.399999999999999</v>
      </c>
      <c r="K160" s="3">
        <v>20.116540000000001</v>
      </c>
      <c r="L160" s="3" t="s">
        <v>63</v>
      </c>
      <c r="M160" s="3" t="s">
        <v>63</v>
      </c>
      <c r="N160" s="3"/>
      <c r="O160" s="3"/>
    </row>
    <row r="161" spans="1:15" x14ac:dyDescent="0.25">
      <c r="A161" s="3" t="s">
        <v>185</v>
      </c>
      <c r="B161" s="3" t="s">
        <v>219</v>
      </c>
      <c r="C161" s="3">
        <v>24.04635</v>
      </c>
      <c r="D161" s="3">
        <v>21.086970000000001</v>
      </c>
      <c r="E161" s="3">
        <v>20.795249999999999</v>
      </c>
      <c r="F161" s="3">
        <v>25.742349999999998</v>
      </c>
      <c r="G161" s="3">
        <v>24.76247</v>
      </c>
      <c r="H161" s="3">
        <v>23.758559999999999</v>
      </c>
      <c r="I161" s="3">
        <v>21.337219999999999</v>
      </c>
      <c r="J161" s="3">
        <v>21.04522</v>
      </c>
      <c r="K161" s="3">
        <v>21.529409999999999</v>
      </c>
      <c r="L161" s="3" t="s">
        <v>63</v>
      </c>
      <c r="M161" s="3" t="s">
        <v>63</v>
      </c>
      <c r="N161" s="3"/>
      <c r="O161" s="3"/>
    </row>
    <row r="162" spans="1:15" x14ac:dyDescent="0.25">
      <c r="A162" s="3" t="s">
        <v>185</v>
      </c>
      <c r="B162" s="3" t="s">
        <v>220</v>
      </c>
      <c r="C162" s="3" t="s">
        <v>63</v>
      </c>
      <c r="D162" s="3">
        <v>10.38641</v>
      </c>
      <c r="E162" s="3">
        <v>6.7712000000000003</v>
      </c>
      <c r="F162" s="3">
        <v>9.5476600000000005</v>
      </c>
      <c r="G162" s="3">
        <v>12.084580000000001</v>
      </c>
      <c r="H162" s="3" t="s">
        <v>63</v>
      </c>
      <c r="I162" s="3">
        <v>11.72343</v>
      </c>
      <c r="J162" s="3" t="s">
        <v>63</v>
      </c>
      <c r="K162" s="3" t="s">
        <v>63</v>
      </c>
      <c r="L162" s="3" t="s">
        <v>63</v>
      </c>
      <c r="M162" s="3" t="s">
        <v>63</v>
      </c>
      <c r="N162" s="3"/>
      <c r="O162" s="3"/>
    </row>
    <row r="163" spans="1:15" x14ac:dyDescent="0.25">
      <c r="A163" s="3" t="s">
        <v>185</v>
      </c>
      <c r="B163" s="3" t="s">
        <v>221</v>
      </c>
      <c r="C163" s="3">
        <v>12.801909999999999</v>
      </c>
      <c r="D163" s="3">
        <v>12.41146</v>
      </c>
      <c r="E163" s="3">
        <v>14.125959999999999</v>
      </c>
      <c r="F163" s="3">
        <v>15.202310000000001</v>
      </c>
      <c r="G163" s="3">
        <v>15.09174</v>
      </c>
      <c r="H163" s="3" t="s">
        <v>63</v>
      </c>
      <c r="I163" s="3">
        <v>12.47358</v>
      </c>
      <c r="J163" s="3">
        <v>19.894100000000002</v>
      </c>
      <c r="K163" s="3">
        <v>32.473219999999998</v>
      </c>
      <c r="L163" s="3">
        <v>33.859090000000002</v>
      </c>
      <c r="M163" s="3" t="s">
        <v>63</v>
      </c>
      <c r="N163" s="3"/>
      <c r="O163" s="3"/>
    </row>
    <row r="164" spans="1:15" x14ac:dyDescent="0.25">
      <c r="A164" s="3" t="s">
        <v>185</v>
      </c>
      <c r="B164" s="3" t="s">
        <v>222</v>
      </c>
      <c r="C164" s="3">
        <v>18.044370000000001</v>
      </c>
      <c r="D164" s="3" t="s">
        <v>63</v>
      </c>
      <c r="E164" s="3" t="s">
        <v>63</v>
      </c>
      <c r="F164" s="3" t="s">
        <v>63</v>
      </c>
      <c r="G164" s="3" t="s">
        <v>63</v>
      </c>
      <c r="H164" s="3">
        <v>18.699349999999999</v>
      </c>
      <c r="I164" s="3">
        <v>18.048739999999999</v>
      </c>
      <c r="J164" s="3">
        <v>18.715299999999999</v>
      </c>
      <c r="K164" s="3">
        <v>18.873519999999999</v>
      </c>
      <c r="L164" s="3">
        <v>19.450589999999998</v>
      </c>
      <c r="M164" s="3" t="s">
        <v>63</v>
      </c>
      <c r="N164" s="3"/>
      <c r="O164" s="3"/>
    </row>
    <row r="165" spans="1:15" x14ac:dyDescent="0.25">
      <c r="A165" s="3" t="s">
        <v>185</v>
      </c>
      <c r="B165" s="3" t="s">
        <v>223</v>
      </c>
      <c r="C165" s="3" t="s">
        <v>63</v>
      </c>
      <c r="D165" s="3">
        <v>3.9506999999999999</v>
      </c>
      <c r="E165" s="3" t="s">
        <v>63</v>
      </c>
      <c r="F165" s="3">
        <v>3.2280199999999999</v>
      </c>
      <c r="G165" s="3">
        <v>4.1313599999999999</v>
      </c>
      <c r="H165" s="3">
        <v>3.2755100000000001</v>
      </c>
      <c r="I165" s="3">
        <v>0.90764999999999996</v>
      </c>
      <c r="J165" s="3">
        <v>1.0737000000000001</v>
      </c>
      <c r="K165" s="3">
        <v>0.87544</v>
      </c>
      <c r="L165" s="3" t="s">
        <v>63</v>
      </c>
      <c r="M165" s="3" t="s">
        <v>63</v>
      </c>
      <c r="N165" s="3"/>
      <c r="O165" s="3"/>
    </row>
    <row r="166" spans="1:15" x14ac:dyDescent="0.25">
      <c r="A166" s="3" t="s">
        <v>185</v>
      </c>
      <c r="B166" s="3" t="s">
        <v>224</v>
      </c>
      <c r="C166" s="3">
        <v>19.615760000000002</v>
      </c>
      <c r="D166" s="3">
        <v>16.903790000000001</v>
      </c>
      <c r="E166" s="3">
        <v>17.680430000000001</v>
      </c>
      <c r="F166" s="3">
        <v>16.59207</v>
      </c>
      <c r="G166" s="3">
        <v>17.39141</v>
      </c>
      <c r="H166" s="3">
        <v>16.66499</v>
      </c>
      <c r="I166" s="3">
        <v>15.99131</v>
      </c>
      <c r="J166" s="3">
        <v>23.140039999999999</v>
      </c>
      <c r="K166" s="3">
        <v>21.769089999999998</v>
      </c>
      <c r="L166" s="3" t="s">
        <v>63</v>
      </c>
      <c r="M166" s="3" t="s">
        <v>63</v>
      </c>
      <c r="N166" s="3"/>
      <c r="O166" s="3"/>
    </row>
    <row r="167" spans="1:15" x14ac:dyDescent="0.25">
      <c r="A167" s="3" t="s">
        <v>185</v>
      </c>
      <c r="B167" s="3" t="s">
        <v>225</v>
      </c>
      <c r="C167" s="3">
        <v>10.104889999999999</v>
      </c>
      <c r="D167" s="3">
        <v>13.611370000000001</v>
      </c>
      <c r="E167" s="3">
        <v>11.4519</v>
      </c>
      <c r="F167" s="3">
        <v>11.743119999999999</v>
      </c>
      <c r="G167" s="3">
        <v>10.875959999999999</v>
      </c>
      <c r="H167" s="3">
        <v>12.13618</v>
      </c>
      <c r="I167" s="3">
        <v>11.379339999999999</v>
      </c>
      <c r="J167" s="3">
        <v>12.462160000000001</v>
      </c>
      <c r="K167" s="3">
        <v>10.917009999999999</v>
      </c>
      <c r="L167" s="3" t="s">
        <v>63</v>
      </c>
      <c r="M167" s="3" t="s">
        <v>63</v>
      </c>
      <c r="N167" s="3"/>
      <c r="O167" s="3"/>
    </row>
    <row r="168" spans="1:15" x14ac:dyDescent="0.25">
      <c r="A168" s="3" t="s">
        <v>185</v>
      </c>
      <c r="B168" s="3" t="s">
        <v>226</v>
      </c>
      <c r="C168" s="3">
        <v>19.648009999999999</v>
      </c>
      <c r="D168" s="3" t="s">
        <v>63</v>
      </c>
      <c r="E168" s="3" t="s">
        <v>63</v>
      </c>
      <c r="F168" s="3" t="s">
        <v>63</v>
      </c>
      <c r="G168" s="3">
        <v>17.2971</v>
      </c>
      <c r="H168" s="3" t="s">
        <v>63</v>
      </c>
      <c r="I168" s="3" t="s">
        <v>63</v>
      </c>
      <c r="J168" s="3">
        <v>24.396540000000002</v>
      </c>
      <c r="K168" s="3">
        <v>20.560009999999998</v>
      </c>
      <c r="L168" s="3" t="s">
        <v>63</v>
      </c>
      <c r="M168" s="3" t="s">
        <v>63</v>
      </c>
      <c r="N168" s="3"/>
      <c r="O168" s="3"/>
    </row>
    <row r="169" spans="1:15" x14ac:dyDescent="0.25">
      <c r="A169" s="3" t="s">
        <v>185</v>
      </c>
      <c r="B169" s="3" t="s">
        <v>227</v>
      </c>
      <c r="C169" s="3" t="s">
        <v>63</v>
      </c>
      <c r="D169" s="3" t="s">
        <v>63</v>
      </c>
      <c r="E169" s="3" t="s">
        <v>63</v>
      </c>
      <c r="F169" s="3" t="s">
        <v>63</v>
      </c>
      <c r="G169" s="3" t="s">
        <v>63</v>
      </c>
      <c r="H169" s="3">
        <v>16.335280000000001</v>
      </c>
      <c r="I169" s="3">
        <v>15.4018</v>
      </c>
      <c r="J169" s="3">
        <v>14.807449999999999</v>
      </c>
      <c r="K169" s="3">
        <v>17.048010000000001</v>
      </c>
      <c r="L169" s="3" t="s">
        <v>63</v>
      </c>
      <c r="M169" s="3" t="s">
        <v>63</v>
      </c>
      <c r="N169" s="3"/>
      <c r="O169" s="3"/>
    </row>
    <row r="170" spans="1:15" x14ac:dyDescent="0.25">
      <c r="A170" s="3" t="s">
        <v>185</v>
      </c>
      <c r="B170" s="3" t="s">
        <v>228</v>
      </c>
      <c r="C170" s="3">
        <v>8.5367200000000008</v>
      </c>
      <c r="D170" s="3" t="s">
        <v>63</v>
      </c>
      <c r="E170" s="3">
        <v>29.751090000000001</v>
      </c>
      <c r="F170" s="3">
        <v>28.660340000000001</v>
      </c>
      <c r="G170" s="3">
        <v>30.015149999999998</v>
      </c>
      <c r="H170" s="3" t="s">
        <v>63</v>
      </c>
      <c r="I170" s="3" t="s">
        <v>63</v>
      </c>
      <c r="J170" s="3">
        <v>20.7896</v>
      </c>
      <c r="K170" s="3">
        <v>19.039840000000002</v>
      </c>
      <c r="L170" s="3" t="s">
        <v>63</v>
      </c>
      <c r="M170" s="3" t="s">
        <v>63</v>
      </c>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309</v>
      </c>
    </row>
    <row r="4" spans="1:15" x14ac:dyDescent="0.25">
      <c r="A4" t="s">
        <v>310</v>
      </c>
    </row>
    <row r="5" spans="1:15" x14ac:dyDescent="0.25">
      <c r="A5" t="s">
        <v>311</v>
      </c>
    </row>
    <row r="6" spans="1:15" x14ac:dyDescent="0.25">
      <c r="A6" t="s">
        <v>314</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64</v>
      </c>
      <c r="C11" s="3">
        <v>58.489460000000001</v>
      </c>
      <c r="D11" s="3">
        <v>59.669809999999998</v>
      </c>
      <c r="E11" s="3">
        <v>59.65634</v>
      </c>
      <c r="F11" s="3">
        <v>59.613199999999999</v>
      </c>
      <c r="G11" s="3" t="s">
        <v>63</v>
      </c>
      <c r="H11" s="3" t="s">
        <v>63</v>
      </c>
      <c r="I11" s="3" t="s">
        <v>63</v>
      </c>
      <c r="J11" s="3" t="s">
        <v>63</v>
      </c>
      <c r="K11" s="3" t="s">
        <v>63</v>
      </c>
      <c r="L11" s="3">
        <v>55.021189999999997</v>
      </c>
      <c r="M11" s="3" t="s">
        <v>63</v>
      </c>
      <c r="N11" s="3"/>
      <c r="O11" s="3"/>
    </row>
    <row r="12" spans="1:15" x14ac:dyDescent="0.25">
      <c r="A12" s="3" t="s">
        <v>61</v>
      </c>
      <c r="B12" s="3" t="s">
        <v>65</v>
      </c>
      <c r="C12" s="3" t="s">
        <v>63</v>
      </c>
      <c r="D12" s="3" t="s">
        <v>63</v>
      </c>
      <c r="E12" s="3" t="s">
        <v>63</v>
      </c>
      <c r="F12" s="3" t="s">
        <v>63</v>
      </c>
      <c r="G12" s="3" t="s">
        <v>63</v>
      </c>
      <c r="H12" s="3">
        <v>100</v>
      </c>
      <c r="I12" s="3">
        <v>100</v>
      </c>
      <c r="J12" s="3">
        <v>100</v>
      </c>
      <c r="K12" s="3">
        <v>100</v>
      </c>
      <c r="L12" s="3" t="s">
        <v>63</v>
      </c>
      <c r="M12" s="3">
        <v>100</v>
      </c>
      <c r="N12" s="3"/>
      <c r="O12" s="3"/>
    </row>
    <row r="13" spans="1:15" x14ac:dyDescent="0.25">
      <c r="A13" s="3" t="s">
        <v>61</v>
      </c>
      <c r="B13" s="3" t="s">
        <v>66</v>
      </c>
      <c r="C13" s="3" t="s">
        <v>63</v>
      </c>
      <c r="D13" s="3" t="s">
        <v>63</v>
      </c>
      <c r="E13" s="3" t="s">
        <v>63</v>
      </c>
      <c r="F13" s="3" t="s">
        <v>63</v>
      </c>
      <c r="G13" s="3" t="s">
        <v>63</v>
      </c>
      <c r="H13" s="3" t="s">
        <v>63</v>
      </c>
      <c r="I13" s="3">
        <v>76.993340000000003</v>
      </c>
      <c r="J13" s="3">
        <v>76.57987</v>
      </c>
      <c r="K13" s="3" t="s">
        <v>63</v>
      </c>
      <c r="L13" s="3">
        <v>75.032979999999995</v>
      </c>
      <c r="M13" s="3" t="s">
        <v>63</v>
      </c>
      <c r="N13" s="3"/>
      <c r="O13" s="3"/>
    </row>
    <row r="14" spans="1:15" x14ac:dyDescent="0.25">
      <c r="A14" s="3" t="s">
        <v>61</v>
      </c>
      <c r="B14" s="3" t="s">
        <v>67</v>
      </c>
      <c r="C14" s="3" t="s">
        <v>63</v>
      </c>
      <c r="D14" s="3" t="s">
        <v>63</v>
      </c>
      <c r="E14" s="3" t="s">
        <v>63</v>
      </c>
      <c r="F14" s="3">
        <v>100</v>
      </c>
      <c r="G14" s="3">
        <v>100</v>
      </c>
      <c r="H14" s="3">
        <v>100</v>
      </c>
      <c r="I14" s="3">
        <v>100</v>
      </c>
      <c r="J14" s="3">
        <v>100</v>
      </c>
      <c r="K14" s="3" t="s">
        <v>63</v>
      </c>
      <c r="L14" s="3" t="s">
        <v>63</v>
      </c>
      <c r="M14" s="3" t="s">
        <v>63</v>
      </c>
      <c r="N14" s="3"/>
      <c r="O14" s="3"/>
    </row>
    <row r="15" spans="1:15" x14ac:dyDescent="0.25">
      <c r="A15" s="3" t="s">
        <v>61</v>
      </c>
      <c r="B15" s="3" t="s">
        <v>70</v>
      </c>
      <c r="C15" s="3">
        <v>97.633709999999994</v>
      </c>
      <c r="D15" s="3">
        <v>98.37818</v>
      </c>
      <c r="E15" s="3">
        <v>93.096800000000002</v>
      </c>
      <c r="F15" s="3">
        <v>98.928920000000005</v>
      </c>
      <c r="G15" s="3">
        <v>92.805980000000005</v>
      </c>
      <c r="H15" s="3">
        <v>93.282769999999999</v>
      </c>
      <c r="I15" s="3">
        <v>94.723339999999993</v>
      </c>
      <c r="J15" s="3">
        <v>96.817539999999994</v>
      </c>
      <c r="K15" s="3">
        <v>98.190349999999995</v>
      </c>
      <c r="L15" s="3">
        <v>94.102890000000002</v>
      </c>
      <c r="M15" s="3" t="s">
        <v>63</v>
      </c>
      <c r="N15" s="3"/>
      <c r="O15" s="3"/>
    </row>
    <row r="16" spans="1:15" x14ac:dyDescent="0.25">
      <c r="A16" s="3" t="s">
        <v>61</v>
      </c>
      <c r="B16" s="3" t="s">
        <v>71</v>
      </c>
      <c r="C16" s="3">
        <v>57.18224</v>
      </c>
      <c r="D16" s="3">
        <v>63.575339999999997</v>
      </c>
      <c r="E16" s="3">
        <v>77.280540000000002</v>
      </c>
      <c r="F16" s="3">
        <v>79.408199999999994</v>
      </c>
      <c r="G16" s="3">
        <v>79.900490000000005</v>
      </c>
      <c r="H16" s="3">
        <v>80.57996</v>
      </c>
      <c r="I16" s="3">
        <v>89.161550000000005</v>
      </c>
      <c r="J16" s="3">
        <v>89.482839999999996</v>
      </c>
      <c r="K16" s="3" t="s">
        <v>63</v>
      </c>
      <c r="L16" s="3">
        <v>85.402349999999998</v>
      </c>
      <c r="M16" s="3" t="s">
        <v>63</v>
      </c>
      <c r="N16" s="3"/>
      <c r="O16" s="3"/>
    </row>
    <row r="17" spans="1:15" x14ac:dyDescent="0.25">
      <c r="A17" s="3" t="s">
        <v>61</v>
      </c>
      <c r="B17" s="3" t="s">
        <v>72</v>
      </c>
      <c r="C17" s="3" t="s">
        <v>63</v>
      </c>
      <c r="D17" s="3" t="s">
        <v>63</v>
      </c>
      <c r="E17" s="3" t="s">
        <v>63</v>
      </c>
      <c r="F17" s="3" t="s">
        <v>63</v>
      </c>
      <c r="G17" s="3" t="s">
        <v>63</v>
      </c>
      <c r="H17" s="3">
        <v>61.203150000000001</v>
      </c>
      <c r="I17" s="3">
        <v>57.883310000000002</v>
      </c>
      <c r="J17" s="3">
        <v>54.510980000000004</v>
      </c>
      <c r="K17" s="3">
        <v>58.205559999999998</v>
      </c>
      <c r="L17" s="3">
        <v>57.496279999999999</v>
      </c>
      <c r="M17" s="3" t="s">
        <v>63</v>
      </c>
      <c r="N17" s="3"/>
      <c r="O17" s="3"/>
    </row>
    <row r="18" spans="1:15" x14ac:dyDescent="0.25">
      <c r="A18" s="3" t="s">
        <v>61</v>
      </c>
      <c r="B18" s="3" t="s">
        <v>73</v>
      </c>
      <c r="C18" s="3" t="s">
        <v>63</v>
      </c>
      <c r="D18" s="3" t="s">
        <v>63</v>
      </c>
      <c r="E18" s="3" t="s">
        <v>63</v>
      </c>
      <c r="F18" s="3">
        <v>72.061859999999996</v>
      </c>
      <c r="G18" s="3" t="s">
        <v>63</v>
      </c>
      <c r="H18" s="3">
        <v>86.131990000000002</v>
      </c>
      <c r="I18" s="3">
        <v>81.371769999999998</v>
      </c>
      <c r="J18" s="3">
        <v>84.521230000000003</v>
      </c>
      <c r="K18" s="3">
        <v>81.459149999999994</v>
      </c>
      <c r="L18" s="3" t="s">
        <v>63</v>
      </c>
      <c r="M18" s="3" t="s">
        <v>63</v>
      </c>
      <c r="N18" s="3"/>
      <c r="O18" s="3"/>
    </row>
    <row r="19" spans="1:15" x14ac:dyDescent="0.25">
      <c r="A19" s="3" t="s">
        <v>61</v>
      </c>
      <c r="B19" s="3" t="s">
        <v>76</v>
      </c>
      <c r="C19" s="3" t="s">
        <v>63</v>
      </c>
      <c r="D19" s="3" t="s">
        <v>63</v>
      </c>
      <c r="E19" s="3" t="s">
        <v>63</v>
      </c>
      <c r="F19" s="3" t="s">
        <v>63</v>
      </c>
      <c r="G19" s="3" t="s">
        <v>63</v>
      </c>
      <c r="H19" s="3" t="s">
        <v>63</v>
      </c>
      <c r="I19" s="3" t="s">
        <v>63</v>
      </c>
      <c r="J19" s="3">
        <v>99.01276</v>
      </c>
      <c r="K19" s="3" t="s">
        <v>63</v>
      </c>
      <c r="L19" s="3" t="s">
        <v>63</v>
      </c>
      <c r="M19" s="3" t="s">
        <v>63</v>
      </c>
      <c r="N19" s="3"/>
      <c r="O19" s="3"/>
    </row>
    <row r="20" spans="1:15" x14ac:dyDescent="0.25">
      <c r="A20" s="3" t="s">
        <v>77</v>
      </c>
      <c r="B20" s="3" t="s">
        <v>78</v>
      </c>
      <c r="C20" s="3" t="s">
        <v>63</v>
      </c>
      <c r="D20" s="3" t="s">
        <v>63</v>
      </c>
      <c r="E20" s="3" t="s">
        <v>63</v>
      </c>
      <c r="F20" s="3" t="s">
        <v>63</v>
      </c>
      <c r="G20" s="3">
        <v>93.966710000000006</v>
      </c>
      <c r="H20" s="3">
        <v>92.247510000000005</v>
      </c>
      <c r="I20" s="3">
        <v>92.624110000000002</v>
      </c>
      <c r="J20" s="3">
        <v>92.125979999999998</v>
      </c>
      <c r="K20" s="3">
        <v>91.208789999999993</v>
      </c>
      <c r="L20" s="3">
        <v>89.521799999999999</v>
      </c>
      <c r="M20" s="3" t="s">
        <v>63</v>
      </c>
      <c r="N20" s="3"/>
      <c r="O20" s="3"/>
    </row>
    <row r="21" spans="1:15" x14ac:dyDescent="0.25">
      <c r="A21" s="3" t="s">
        <v>77</v>
      </c>
      <c r="B21" s="3" t="s">
        <v>79</v>
      </c>
      <c r="C21" s="3">
        <v>99.75855</v>
      </c>
      <c r="D21" s="3" t="s">
        <v>63</v>
      </c>
      <c r="E21" s="3">
        <v>100</v>
      </c>
      <c r="F21" s="3">
        <v>100</v>
      </c>
      <c r="G21" s="3">
        <v>100</v>
      </c>
      <c r="H21" s="3">
        <v>100</v>
      </c>
      <c r="I21" s="3">
        <v>100</v>
      </c>
      <c r="J21" s="3">
        <v>100</v>
      </c>
      <c r="K21" s="3">
        <v>100</v>
      </c>
      <c r="L21" s="3" t="s">
        <v>63</v>
      </c>
      <c r="M21" s="3" t="s">
        <v>63</v>
      </c>
      <c r="N21" s="3"/>
      <c r="O21" s="3"/>
    </row>
    <row r="22" spans="1:15" x14ac:dyDescent="0.25">
      <c r="A22" s="3" t="s">
        <v>77</v>
      </c>
      <c r="B22" s="3" t="s">
        <v>81</v>
      </c>
      <c r="C22" s="3">
        <v>69.761709999999994</v>
      </c>
      <c r="D22" s="3">
        <v>70.83672</v>
      </c>
      <c r="E22" s="3">
        <v>73.316059999999993</v>
      </c>
      <c r="F22" s="3">
        <v>75.232460000000003</v>
      </c>
      <c r="G22" s="3">
        <v>80</v>
      </c>
      <c r="H22" s="3">
        <v>87.292360000000002</v>
      </c>
      <c r="I22" s="3">
        <v>88.496300000000005</v>
      </c>
      <c r="J22" s="3">
        <v>90.330789999999993</v>
      </c>
      <c r="K22" s="3">
        <v>89.830510000000004</v>
      </c>
      <c r="L22" s="3">
        <v>91.396100000000004</v>
      </c>
      <c r="M22" s="3" t="s">
        <v>63</v>
      </c>
      <c r="N22" s="3"/>
      <c r="O22" s="3"/>
    </row>
    <row r="23" spans="1:15" x14ac:dyDescent="0.25">
      <c r="A23" s="3" t="s">
        <v>77</v>
      </c>
      <c r="B23" s="3" t="s">
        <v>84</v>
      </c>
      <c r="C23" s="3">
        <v>99.347139999999996</v>
      </c>
      <c r="D23" s="3">
        <v>99.404259999999994</v>
      </c>
      <c r="E23" s="3">
        <v>99.474159999999998</v>
      </c>
      <c r="F23" s="3">
        <v>99.585809999999995</v>
      </c>
      <c r="G23" s="3">
        <v>99.502719999999997</v>
      </c>
      <c r="H23" s="3">
        <v>99.496210000000005</v>
      </c>
      <c r="I23" s="3">
        <v>96.464330000000004</v>
      </c>
      <c r="J23" s="3">
        <v>94.749309999999994</v>
      </c>
      <c r="K23" s="3">
        <v>94.751270000000005</v>
      </c>
      <c r="L23" s="3">
        <v>98.104709999999997</v>
      </c>
      <c r="M23" s="3" t="s">
        <v>63</v>
      </c>
      <c r="N23" s="3"/>
      <c r="O23" s="3"/>
    </row>
    <row r="24" spans="1:15" x14ac:dyDescent="0.25">
      <c r="A24" s="3" t="s">
        <v>77</v>
      </c>
      <c r="B24" s="3" t="s">
        <v>87</v>
      </c>
      <c r="C24" s="3">
        <v>98.348830000000007</v>
      </c>
      <c r="D24" s="3" t="s">
        <v>63</v>
      </c>
      <c r="E24" s="3" t="s">
        <v>63</v>
      </c>
      <c r="F24" s="3" t="s">
        <v>63</v>
      </c>
      <c r="G24" s="3">
        <v>93.248930000000001</v>
      </c>
      <c r="H24" s="3" t="s">
        <v>63</v>
      </c>
      <c r="I24" s="3">
        <v>89.144949999999994</v>
      </c>
      <c r="J24" s="3">
        <v>93.557019999999994</v>
      </c>
      <c r="K24" s="3">
        <v>89.544330000000002</v>
      </c>
      <c r="L24" s="3" t="s">
        <v>63</v>
      </c>
      <c r="M24" s="3" t="s">
        <v>63</v>
      </c>
      <c r="N24" s="3"/>
      <c r="O24" s="3"/>
    </row>
    <row r="25" spans="1:15" x14ac:dyDescent="0.25">
      <c r="A25" s="3" t="s">
        <v>77</v>
      </c>
      <c r="B25" s="3" t="s">
        <v>252</v>
      </c>
      <c r="C25" s="3" t="s">
        <v>63</v>
      </c>
      <c r="D25" s="3" t="s">
        <v>63</v>
      </c>
      <c r="E25" s="3" t="s">
        <v>63</v>
      </c>
      <c r="F25" s="3" t="s">
        <v>63</v>
      </c>
      <c r="G25" s="3" t="s">
        <v>63</v>
      </c>
      <c r="H25" s="3" t="s">
        <v>63</v>
      </c>
      <c r="I25" s="3">
        <v>100</v>
      </c>
      <c r="J25" s="3">
        <v>100</v>
      </c>
      <c r="K25" s="3">
        <v>100</v>
      </c>
      <c r="L25" s="3" t="s">
        <v>63</v>
      </c>
      <c r="M25" s="3" t="s">
        <v>63</v>
      </c>
      <c r="N25" s="3"/>
      <c r="O25" s="3"/>
    </row>
    <row r="26" spans="1:15" x14ac:dyDescent="0.25">
      <c r="A26" s="3" t="s">
        <v>77</v>
      </c>
      <c r="B26" s="3" t="s">
        <v>89</v>
      </c>
      <c r="C26" s="3" t="s">
        <v>63</v>
      </c>
      <c r="D26" s="3" t="s">
        <v>63</v>
      </c>
      <c r="E26" s="3" t="s">
        <v>63</v>
      </c>
      <c r="F26" s="3" t="s">
        <v>63</v>
      </c>
      <c r="G26" s="3" t="s">
        <v>63</v>
      </c>
      <c r="H26" s="3">
        <v>100</v>
      </c>
      <c r="I26" s="3">
        <v>100</v>
      </c>
      <c r="J26" s="3">
        <v>100</v>
      </c>
      <c r="K26" s="3">
        <v>100</v>
      </c>
      <c r="L26" s="3">
        <v>100</v>
      </c>
      <c r="M26" s="3" t="s">
        <v>63</v>
      </c>
      <c r="N26" s="3"/>
      <c r="O26" s="3"/>
    </row>
    <row r="27" spans="1:15" x14ac:dyDescent="0.25">
      <c r="A27" s="3" t="s">
        <v>77</v>
      </c>
      <c r="B27" s="3" t="s">
        <v>91</v>
      </c>
      <c r="C27" s="3">
        <v>99.06438</v>
      </c>
      <c r="D27" s="3">
        <v>99.234750000000005</v>
      </c>
      <c r="E27" s="3">
        <v>99.077150000000003</v>
      </c>
      <c r="F27" s="3" t="s">
        <v>63</v>
      </c>
      <c r="G27" s="3">
        <v>100</v>
      </c>
      <c r="H27" s="3">
        <v>99.577399999999997</v>
      </c>
      <c r="I27" s="3">
        <v>99.489990000000006</v>
      </c>
      <c r="J27" s="3">
        <v>98.978620000000006</v>
      </c>
      <c r="K27" s="3">
        <v>99.018330000000006</v>
      </c>
      <c r="L27" s="3">
        <v>99.564089999999993</v>
      </c>
      <c r="M27" s="3" t="s">
        <v>63</v>
      </c>
      <c r="N27" s="3"/>
      <c r="O27" s="3"/>
    </row>
    <row r="28" spans="1:15" x14ac:dyDescent="0.25">
      <c r="A28" s="3" t="s">
        <v>92</v>
      </c>
      <c r="B28" s="3" t="s">
        <v>93</v>
      </c>
      <c r="C28" s="3" t="s">
        <v>63</v>
      </c>
      <c r="D28" s="3" t="s">
        <v>63</v>
      </c>
      <c r="E28" s="3" t="s">
        <v>63</v>
      </c>
      <c r="F28" s="3" t="s">
        <v>63</v>
      </c>
      <c r="G28" s="3" t="s">
        <v>63</v>
      </c>
      <c r="H28" s="3" t="s">
        <v>63</v>
      </c>
      <c r="I28" s="3" t="s">
        <v>63</v>
      </c>
      <c r="J28" s="3" t="s">
        <v>63</v>
      </c>
      <c r="K28" s="3">
        <v>55.97</v>
      </c>
      <c r="L28" s="3" t="s">
        <v>63</v>
      </c>
      <c r="M28" s="3" t="s">
        <v>63</v>
      </c>
      <c r="N28" s="3"/>
      <c r="O28" s="3"/>
    </row>
    <row r="29" spans="1:15" x14ac:dyDescent="0.25">
      <c r="A29" s="3" t="s">
        <v>92</v>
      </c>
      <c r="B29" s="3" t="s">
        <v>94</v>
      </c>
      <c r="C29" s="3">
        <v>100</v>
      </c>
      <c r="D29" s="3">
        <v>100</v>
      </c>
      <c r="E29" s="3">
        <v>100</v>
      </c>
      <c r="F29" s="3" t="s">
        <v>63</v>
      </c>
      <c r="G29" s="3" t="s">
        <v>63</v>
      </c>
      <c r="H29" s="3" t="s">
        <v>63</v>
      </c>
      <c r="I29" s="3" t="s">
        <v>63</v>
      </c>
      <c r="J29" s="3" t="s">
        <v>63</v>
      </c>
      <c r="K29" s="3" t="s">
        <v>63</v>
      </c>
      <c r="L29" s="3" t="s">
        <v>63</v>
      </c>
      <c r="M29" s="3" t="s">
        <v>63</v>
      </c>
      <c r="N29" s="3"/>
      <c r="O29" s="3"/>
    </row>
    <row r="30" spans="1:15" x14ac:dyDescent="0.25">
      <c r="A30" s="3" t="s">
        <v>92</v>
      </c>
      <c r="B30" s="3" t="s">
        <v>96</v>
      </c>
      <c r="C30" s="3" t="s">
        <v>63</v>
      </c>
      <c r="D30" s="3" t="s">
        <v>63</v>
      </c>
      <c r="E30" s="3" t="s">
        <v>63</v>
      </c>
      <c r="F30" s="3">
        <v>98.040220000000005</v>
      </c>
      <c r="G30" s="3">
        <v>98.141120000000001</v>
      </c>
      <c r="H30" s="3">
        <v>97.999070000000003</v>
      </c>
      <c r="I30" s="3">
        <v>98.156959999999998</v>
      </c>
      <c r="J30" s="3">
        <v>98.569509999999994</v>
      </c>
      <c r="K30" s="3">
        <v>98.717730000000003</v>
      </c>
      <c r="L30" s="3" t="s">
        <v>63</v>
      </c>
      <c r="M30" s="3" t="s">
        <v>63</v>
      </c>
      <c r="N30" s="3"/>
      <c r="O30" s="3"/>
    </row>
    <row r="31" spans="1:15" x14ac:dyDescent="0.25">
      <c r="A31" s="3" t="s">
        <v>92</v>
      </c>
      <c r="B31" s="3" t="s">
        <v>98</v>
      </c>
      <c r="C31" s="3" t="s">
        <v>63</v>
      </c>
      <c r="D31" s="3">
        <v>100</v>
      </c>
      <c r="E31" s="3">
        <v>100</v>
      </c>
      <c r="F31" s="3" t="s">
        <v>63</v>
      </c>
      <c r="G31" s="3">
        <v>100</v>
      </c>
      <c r="H31" s="3" t="s">
        <v>63</v>
      </c>
      <c r="I31" s="3">
        <v>100</v>
      </c>
      <c r="J31" s="3" t="s">
        <v>63</v>
      </c>
      <c r="K31" s="3" t="s">
        <v>63</v>
      </c>
      <c r="L31" s="3" t="s">
        <v>63</v>
      </c>
      <c r="M31" s="3" t="s">
        <v>63</v>
      </c>
      <c r="N31" s="3"/>
      <c r="O31" s="3"/>
    </row>
    <row r="32" spans="1:15" x14ac:dyDescent="0.25">
      <c r="A32" s="3" t="s">
        <v>92</v>
      </c>
      <c r="B32" s="3" t="s">
        <v>285</v>
      </c>
      <c r="C32" s="3" t="s">
        <v>63</v>
      </c>
      <c r="D32" s="3" t="s">
        <v>63</v>
      </c>
      <c r="E32" s="3" t="s">
        <v>63</v>
      </c>
      <c r="F32" s="3" t="s">
        <v>63</v>
      </c>
      <c r="G32" s="3" t="s">
        <v>63</v>
      </c>
      <c r="H32" s="3" t="s">
        <v>63</v>
      </c>
      <c r="I32" s="3">
        <v>86.956519999999998</v>
      </c>
      <c r="J32" s="3">
        <v>100</v>
      </c>
      <c r="K32" s="3" t="s">
        <v>63</v>
      </c>
      <c r="L32" s="3" t="s">
        <v>63</v>
      </c>
      <c r="M32" s="3" t="s">
        <v>63</v>
      </c>
      <c r="N32" s="3"/>
      <c r="O32" s="3"/>
    </row>
    <row r="33" spans="1:15" x14ac:dyDescent="0.25">
      <c r="A33" s="3" t="s">
        <v>92</v>
      </c>
      <c r="B33" s="3" t="s">
        <v>108</v>
      </c>
      <c r="C33" s="3">
        <v>0</v>
      </c>
      <c r="D33" s="3">
        <v>0</v>
      </c>
      <c r="E33" s="3">
        <v>0</v>
      </c>
      <c r="F33" s="3">
        <v>0</v>
      </c>
      <c r="G33" s="3">
        <v>0</v>
      </c>
      <c r="H33" s="3">
        <v>0</v>
      </c>
      <c r="I33" s="3">
        <v>0</v>
      </c>
      <c r="J33" s="3">
        <v>0</v>
      </c>
      <c r="K33" s="3">
        <v>0</v>
      </c>
      <c r="L33" s="3">
        <v>0</v>
      </c>
      <c r="M33" s="3">
        <v>0</v>
      </c>
      <c r="N33" s="3"/>
      <c r="O33" s="3"/>
    </row>
    <row r="34" spans="1:15" x14ac:dyDescent="0.25">
      <c r="A34" s="3" t="s">
        <v>92</v>
      </c>
      <c r="B34" s="3" t="s">
        <v>117</v>
      </c>
      <c r="C34" s="3" t="s">
        <v>63</v>
      </c>
      <c r="D34" s="3" t="s">
        <v>63</v>
      </c>
      <c r="E34" s="3" t="s">
        <v>63</v>
      </c>
      <c r="F34" s="3" t="s">
        <v>63</v>
      </c>
      <c r="G34" s="3" t="s">
        <v>63</v>
      </c>
      <c r="H34" s="3" t="s">
        <v>63</v>
      </c>
      <c r="I34" s="3" t="s">
        <v>63</v>
      </c>
      <c r="J34" s="3" t="s">
        <v>63</v>
      </c>
      <c r="K34" s="3" t="s">
        <v>63</v>
      </c>
      <c r="L34" s="3">
        <v>66.533860000000004</v>
      </c>
      <c r="M34" s="3">
        <v>77.889449999999997</v>
      </c>
      <c r="N34" s="3"/>
      <c r="O34" s="3"/>
    </row>
    <row r="35" spans="1:15" x14ac:dyDescent="0.25">
      <c r="A35" s="3" t="s">
        <v>92</v>
      </c>
      <c r="B35" s="3" t="s">
        <v>122</v>
      </c>
      <c r="C35" s="3" t="s">
        <v>63</v>
      </c>
      <c r="D35" s="3" t="s">
        <v>63</v>
      </c>
      <c r="E35" s="3" t="s">
        <v>63</v>
      </c>
      <c r="F35" s="3" t="s">
        <v>63</v>
      </c>
      <c r="G35" s="3" t="s">
        <v>63</v>
      </c>
      <c r="H35" s="3">
        <v>98.937079999999995</v>
      </c>
      <c r="I35" s="3">
        <v>94.983620000000002</v>
      </c>
      <c r="J35" s="3">
        <v>97.998199999999997</v>
      </c>
      <c r="K35" s="3">
        <v>98.109290000000001</v>
      </c>
      <c r="L35" s="3">
        <v>100</v>
      </c>
      <c r="M35" s="3" t="s">
        <v>63</v>
      </c>
      <c r="N35" s="3"/>
      <c r="O35" s="3"/>
    </row>
    <row r="36" spans="1:15" x14ac:dyDescent="0.25">
      <c r="A36" s="3" t="s">
        <v>92</v>
      </c>
      <c r="B36" s="3" t="s">
        <v>126</v>
      </c>
      <c r="C36" s="3" t="s">
        <v>63</v>
      </c>
      <c r="D36" s="3">
        <v>53.054580000000001</v>
      </c>
      <c r="E36" s="3" t="s">
        <v>63</v>
      </c>
      <c r="F36" s="3" t="s">
        <v>63</v>
      </c>
      <c r="G36" s="3" t="s">
        <v>63</v>
      </c>
      <c r="H36" s="3" t="s">
        <v>63</v>
      </c>
      <c r="I36" s="3" t="s">
        <v>63</v>
      </c>
      <c r="J36" s="3" t="s">
        <v>63</v>
      </c>
      <c r="K36" s="3" t="s">
        <v>63</v>
      </c>
      <c r="L36" s="3" t="s">
        <v>63</v>
      </c>
      <c r="M36" s="3" t="s">
        <v>63</v>
      </c>
      <c r="N36" s="3"/>
      <c r="O36" s="3"/>
    </row>
    <row r="37" spans="1:15" x14ac:dyDescent="0.25">
      <c r="A37" s="3" t="s">
        <v>134</v>
      </c>
      <c r="B37" s="3" t="s">
        <v>287</v>
      </c>
      <c r="C37" s="3">
        <v>38.211379999999998</v>
      </c>
      <c r="D37" s="3" t="s">
        <v>63</v>
      </c>
      <c r="E37" s="3" t="s">
        <v>63</v>
      </c>
      <c r="F37" s="3" t="s">
        <v>63</v>
      </c>
      <c r="G37" s="3" t="s">
        <v>63</v>
      </c>
      <c r="H37" s="3" t="s">
        <v>63</v>
      </c>
      <c r="I37" s="3" t="s">
        <v>63</v>
      </c>
      <c r="J37" s="3" t="s">
        <v>63</v>
      </c>
      <c r="K37" s="3" t="s">
        <v>63</v>
      </c>
      <c r="L37" s="3" t="s">
        <v>63</v>
      </c>
      <c r="M37" s="3" t="s">
        <v>63</v>
      </c>
      <c r="N37" s="3"/>
      <c r="O37" s="3"/>
    </row>
    <row r="38" spans="1:15" x14ac:dyDescent="0.25">
      <c r="A38" s="3" t="s">
        <v>134</v>
      </c>
      <c r="B38" s="3" t="s">
        <v>288</v>
      </c>
      <c r="C38" s="3">
        <v>89.002039999999994</v>
      </c>
      <c r="D38" s="3">
        <v>80.573480000000004</v>
      </c>
      <c r="E38" s="3">
        <v>86.385429999999999</v>
      </c>
      <c r="F38" s="3">
        <v>77.549189999999996</v>
      </c>
      <c r="G38" s="3">
        <v>81.045749999999998</v>
      </c>
      <c r="H38" s="3">
        <v>82.553190000000001</v>
      </c>
      <c r="I38" s="3">
        <v>83.333330000000004</v>
      </c>
      <c r="J38" s="3">
        <v>82.553190000000001</v>
      </c>
      <c r="K38" s="3">
        <v>80.9833</v>
      </c>
      <c r="L38" s="3" t="s">
        <v>63</v>
      </c>
      <c r="M38" s="3" t="s">
        <v>63</v>
      </c>
      <c r="N38" s="3"/>
      <c r="O38" s="3"/>
    </row>
    <row r="39" spans="1:15" x14ac:dyDescent="0.25">
      <c r="A39" s="3" t="s">
        <v>134</v>
      </c>
      <c r="B39" s="3" t="s">
        <v>137</v>
      </c>
      <c r="C39" s="3" t="s">
        <v>63</v>
      </c>
      <c r="D39" s="3" t="s">
        <v>63</v>
      </c>
      <c r="E39" s="3" t="s">
        <v>63</v>
      </c>
      <c r="F39" s="3" t="s">
        <v>63</v>
      </c>
      <c r="G39" s="3" t="s">
        <v>63</v>
      </c>
      <c r="H39" s="3">
        <v>52.218429999999998</v>
      </c>
      <c r="I39" s="3">
        <v>54.761899999999997</v>
      </c>
      <c r="J39" s="3">
        <v>47.540979999999998</v>
      </c>
      <c r="K39" s="3">
        <v>48.811700000000002</v>
      </c>
      <c r="L39" s="3">
        <v>51.926609999999997</v>
      </c>
      <c r="M39" s="3" t="s">
        <v>63</v>
      </c>
      <c r="N39" s="3"/>
      <c r="O39" s="3"/>
    </row>
    <row r="40" spans="1:15" x14ac:dyDescent="0.25">
      <c r="A40" s="3" t="s">
        <v>134</v>
      </c>
      <c r="B40" s="3" t="s">
        <v>138</v>
      </c>
      <c r="C40" s="3">
        <v>38.997210000000003</v>
      </c>
      <c r="D40" s="3" t="s">
        <v>63</v>
      </c>
      <c r="E40" s="3">
        <v>41.939630000000001</v>
      </c>
      <c r="F40" s="3">
        <v>38.148389999999999</v>
      </c>
      <c r="G40" s="3" t="s">
        <v>63</v>
      </c>
      <c r="H40" s="3">
        <v>49.882770000000001</v>
      </c>
      <c r="I40" s="3">
        <v>58.036270000000002</v>
      </c>
      <c r="J40" s="3" t="s">
        <v>63</v>
      </c>
      <c r="K40" s="3">
        <v>62.366199999999999</v>
      </c>
      <c r="L40" s="3">
        <v>32.64967</v>
      </c>
      <c r="M40" s="3" t="s">
        <v>63</v>
      </c>
      <c r="N40" s="3"/>
      <c r="O40" s="3"/>
    </row>
    <row r="41" spans="1:15" x14ac:dyDescent="0.25">
      <c r="A41" s="3" t="s">
        <v>134</v>
      </c>
      <c r="B41" s="3" t="s">
        <v>290</v>
      </c>
      <c r="C41" s="3" t="s">
        <v>63</v>
      </c>
      <c r="D41" s="3">
        <v>99.459460000000007</v>
      </c>
      <c r="E41" s="3">
        <v>99</v>
      </c>
      <c r="F41" s="3" t="s">
        <v>63</v>
      </c>
      <c r="G41" s="3" t="s">
        <v>63</v>
      </c>
      <c r="H41" s="3" t="s">
        <v>63</v>
      </c>
      <c r="I41" s="3" t="s">
        <v>63</v>
      </c>
      <c r="J41" s="3" t="s">
        <v>63</v>
      </c>
      <c r="K41" s="3">
        <v>100</v>
      </c>
      <c r="L41" s="3" t="s">
        <v>63</v>
      </c>
      <c r="M41" s="3" t="s">
        <v>63</v>
      </c>
      <c r="N41" s="3"/>
      <c r="O41" s="3"/>
    </row>
    <row r="42" spans="1:15" x14ac:dyDescent="0.25">
      <c r="A42" s="3" t="s">
        <v>134</v>
      </c>
      <c r="B42" s="3" t="s">
        <v>141</v>
      </c>
      <c r="C42" s="3">
        <v>96.347999999999999</v>
      </c>
      <c r="D42" s="3">
        <v>97.073840000000004</v>
      </c>
      <c r="E42" s="3">
        <v>97.356459999999998</v>
      </c>
      <c r="F42" s="3">
        <v>98.377520000000004</v>
      </c>
      <c r="G42" s="3">
        <v>98.985330000000005</v>
      </c>
      <c r="H42" s="3">
        <v>97.289929999999998</v>
      </c>
      <c r="I42" s="3">
        <v>98.006159999999994</v>
      </c>
      <c r="J42" s="3">
        <v>98.192279999999997</v>
      </c>
      <c r="K42" s="3" t="s">
        <v>63</v>
      </c>
      <c r="L42" s="3" t="s">
        <v>63</v>
      </c>
      <c r="M42" s="3" t="s">
        <v>63</v>
      </c>
      <c r="N42" s="3"/>
      <c r="O42" s="3"/>
    </row>
    <row r="43" spans="1:15" x14ac:dyDescent="0.25">
      <c r="A43" s="3" t="s">
        <v>134</v>
      </c>
      <c r="B43" s="3" t="s">
        <v>142</v>
      </c>
      <c r="C43" s="3">
        <v>88.017070000000004</v>
      </c>
      <c r="D43" s="3">
        <v>89.752359999999996</v>
      </c>
      <c r="E43" s="3" t="s">
        <v>63</v>
      </c>
      <c r="F43" s="3">
        <v>95.993759999999995</v>
      </c>
      <c r="G43" s="3">
        <v>95.994990000000001</v>
      </c>
      <c r="H43" s="3">
        <v>96.749840000000006</v>
      </c>
      <c r="I43" s="3">
        <v>96.364360000000005</v>
      </c>
      <c r="J43" s="3">
        <v>95.420659999999998</v>
      </c>
      <c r="K43" s="3">
        <v>96.102119999999999</v>
      </c>
      <c r="L43" s="3">
        <v>97.027119999999996</v>
      </c>
      <c r="M43" s="3" t="s">
        <v>63</v>
      </c>
      <c r="N43" s="3"/>
      <c r="O43" s="3"/>
    </row>
    <row r="44" spans="1:15" x14ac:dyDescent="0.25">
      <c r="A44" s="3" t="s">
        <v>134</v>
      </c>
      <c r="B44" s="3" t="s">
        <v>236</v>
      </c>
      <c r="C44" s="3">
        <v>100</v>
      </c>
      <c r="D44" s="3">
        <v>100</v>
      </c>
      <c r="E44" s="3">
        <v>100</v>
      </c>
      <c r="F44" s="3">
        <v>100</v>
      </c>
      <c r="G44" s="3">
        <v>100</v>
      </c>
      <c r="H44" s="3">
        <v>100</v>
      </c>
      <c r="I44" s="3">
        <v>100</v>
      </c>
      <c r="J44" s="3">
        <v>100</v>
      </c>
      <c r="K44" s="3">
        <v>100</v>
      </c>
      <c r="L44" s="3">
        <v>100</v>
      </c>
      <c r="M44" s="3" t="s">
        <v>63</v>
      </c>
      <c r="N44" s="3"/>
      <c r="O44" s="3"/>
    </row>
    <row r="45" spans="1:15" x14ac:dyDescent="0.25">
      <c r="A45" s="3" t="s">
        <v>134</v>
      </c>
      <c r="B45" s="3" t="s">
        <v>143</v>
      </c>
      <c r="C45" s="3">
        <v>33.67698</v>
      </c>
      <c r="D45" s="3">
        <v>37.010680000000001</v>
      </c>
      <c r="E45" s="3" t="s">
        <v>63</v>
      </c>
      <c r="F45" s="3" t="s">
        <v>63</v>
      </c>
      <c r="G45" s="3">
        <v>46.153849999999998</v>
      </c>
      <c r="H45" s="3" t="s">
        <v>63</v>
      </c>
      <c r="I45" s="3">
        <v>48.375450000000001</v>
      </c>
      <c r="J45" s="3" t="s">
        <v>63</v>
      </c>
      <c r="K45" s="3" t="s">
        <v>63</v>
      </c>
      <c r="L45" s="3" t="s">
        <v>63</v>
      </c>
      <c r="M45" s="3" t="s">
        <v>63</v>
      </c>
      <c r="N45" s="3"/>
      <c r="O45" s="3"/>
    </row>
    <row r="46" spans="1:15" x14ac:dyDescent="0.25">
      <c r="A46" s="3" t="s">
        <v>134</v>
      </c>
      <c r="B46" s="3" t="s">
        <v>237</v>
      </c>
      <c r="C46" s="3">
        <v>85.020210000000006</v>
      </c>
      <c r="D46" s="3">
        <v>85.121849999999995</v>
      </c>
      <c r="E46" s="3">
        <v>85.238950000000003</v>
      </c>
      <c r="F46" s="3">
        <v>81.268280000000004</v>
      </c>
      <c r="G46" s="3">
        <v>81.284880000000001</v>
      </c>
      <c r="H46" s="3">
        <v>88.107690000000005</v>
      </c>
      <c r="I46" s="3" t="s">
        <v>63</v>
      </c>
      <c r="J46" s="3" t="s">
        <v>63</v>
      </c>
      <c r="K46" s="3" t="s">
        <v>63</v>
      </c>
      <c r="L46" s="3" t="s">
        <v>63</v>
      </c>
      <c r="M46" s="3" t="s">
        <v>63</v>
      </c>
      <c r="N46" s="3"/>
      <c r="O46" s="3"/>
    </row>
    <row r="47" spans="1:15" x14ac:dyDescent="0.25">
      <c r="A47" s="3" t="s">
        <v>134</v>
      </c>
      <c r="B47" s="3" t="s">
        <v>145</v>
      </c>
      <c r="C47" s="3" t="s">
        <v>63</v>
      </c>
      <c r="D47" s="3">
        <v>92.888300000000001</v>
      </c>
      <c r="E47" s="3" t="s">
        <v>63</v>
      </c>
      <c r="F47" s="3" t="s">
        <v>63</v>
      </c>
      <c r="G47" s="3" t="s">
        <v>63</v>
      </c>
      <c r="H47" s="3">
        <v>93.485889999999998</v>
      </c>
      <c r="I47" s="3">
        <v>93.566329999999994</v>
      </c>
      <c r="J47" s="3">
        <v>93.284260000000003</v>
      </c>
      <c r="K47" s="3">
        <v>93.162779999999998</v>
      </c>
      <c r="L47" s="3" t="s">
        <v>63</v>
      </c>
      <c r="M47" s="3" t="s">
        <v>63</v>
      </c>
      <c r="N47" s="3"/>
      <c r="O47" s="3"/>
    </row>
    <row r="48" spans="1:15" x14ac:dyDescent="0.25">
      <c r="A48" s="3" t="s">
        <v>134</v>
      </c>
      <c r="B48" s="3" t="s">
        <v>146</v>
      </c>
      <c r="C48" s="3" t="s">
        <v>63</v>
      </c>
      <c r="D48" s="3" t="s">
        <v>63</v>
      </c>
      <c r="E48" s="3" t="s">
        <v>63</v>
      </c>
      <c r="F48" s="3" t="s">
        <v>63</v>
      </c>
      <c r="G48" s="3">
        <v>39.91507</v>
      </c>
      <c r="H48" s="3">
        <v>41.956519999999998</v>
      </c>
      <c r="I48" s="3">
        <v>42.764580000000002</v>
      </c>
      <c r="J48" s="3">
        <v>44.618830000000003</v>
      </c>
      <c r="K48" s="3">
        <v>46.118720000000003</v>
      </c>
      <c r="L48" s="3" t="s">
        <v>63</v>
      </c>
      <c r="M48" s="3" t="s">
        <v>63</v>
      </c>
      <c r="N48" s="3"/>
      <c r="O48" s="3"/>
    </row>
    <row r="49" spans="1:15" x14ac:dyDescent="0.25">
      <c r="A49" s="3" t="s">
        <v>134</v>
      </c>
      <c r="B49" s="3" t="s">
        <v>152</v>
      </c>
      <c r="C49" s="3">
        <v>89.813019999999995</v>
      </c>
      <c r="D49" s="3">
        <v>90.187569999999994</v>
      </c>
      <c r="E49" s="3">
        <v>90.646550000000005</v>
      </c>
      <c r="F49" s="3" t="s">
        <v>63</v>
      </c>
      <c r="G49" s="3" t="s">
        <v>63</v>
      </c>
      <c r="H49" s="3" t="s">
        <v>63</v>
      </c>
      <c r="I49" s="3" t="s">
        <v>63</v>
      </c>
      <c r="J49" s="3" t="s">
        <v>63</v>
      </c>
      <c r="K49" s="3" t="s">
        <v>63</v>
      </c>
      <c r="L49" s="3" t="s">
        <v>63</v>
      </c>
      <c r="M49" s="3" t="s">
        <v>63</v>
      </c>
      <c r="N49" s="3"/>
      <c r="O49" s="3"/>
    </row>
    <row r="50" spans="1:15" x14ac:dyDescent="0.25">
      <c r="A50" s="3" t="s">
        <v>134</v>
      </c>
      <c r="B50" s="3" t="s">
        <v>154</v>
      </c>
      <c r="C50" s="3">
        <v>86.549329999999998</v>
      </c>
      <c r="D50" s="3">
        <v>85.256010000000003</v>
      </c>
      <c r="E50" s="3">
        <v>84.973839999999996</v>
      </c>
      <c r="F50" s="3" t="s">
        <v>63</v>
      </c>
      <c r="G50" s="3">
        <v>93.773240000000001</v>
      </c>
      <c r="H50" s="3">
        <v>94.017219999999995</v>
      </c>
      <c r="I50" s="3">
        <v>94.017219999999995</v>
      </c>
      <c r="J50" s="3">
        <v>94.017219999999995</v>
      </c>
      <c r="K50" s="3" t="s">
        <v>63</v>
      </c>
      <c r="L50" s="3" t="s">
        <v>63</v>
      </c>
      <c r="M50" s="3" t="s">
        <v>63</v>
      </c>
      <c r="N50" s="3"/>
      <c r="O50" s="3"/>
    </row>
    <row r="51" spans="1:15" x14ac:dyDescent="0.25">
      <c r="A51" s="3" t="s">
        <v>134</v>
      </c>
      <c r="B51" s="3" t="s">
        <v>155</v>
      </c>
      <c r="C51" s="3" t="s">
        <v>63</v>
      </c>
      <c r="D51" s="3" t="s">
        <v>63</v>
      </c>
      <c r="E51" s="3">
        <v>85.905519999999996</v>
      </c>
      <c r="F51" s="3" t="s">
        <v>63</v>
      </c>
      <c r="G51" s="3" t="s">
        <v>63</v>
      </c>
      <c r="H51" s="3" t="s">
        <v>63</v>
      </c>
      <c r="I51" s="3" t="s">
        <v>63</v>
      </c>
      <c r="J51" s="3" t="s">
        <v>63</v>
      </c>
      <c r="K51" s="3" t="s">
        <v>63</v>
      </c>
      <c r="L51" s="3" t="s">
        <v>63</v>
      </c>
      <c r="M51" s="3" t="s">
        <v>63</v>
      </c>
      <c r="N51" s="3"/>
      <c r="O51" s="3"/>
    </row>
    <row r="52" spans="1:15" x14ac:dyDescent="0.25">
      <c r="A52" s="3" t="s">
        <v>134</v>
      </c>
      <c r="B52" s="3" t="s">
        <v>263</v>
      </c>
      <c r="C52" s="3" t="s">
        <v>63</v>
      </c>
      <c r="D52" s="3" t="s">
        <v>63</v>
      </c>
      <c r="E52" s="3" t="s">
        <v>63</v>
      </c>
      <c r="F52" s="3" t="s">
        <v>63</v>
      </c>
      <c r="G52" s="3">
        <v>93.999409999999997</v>
      </c>
      <c r="H52" s="3">
        <v>95.012169999999998</v>
      </c>
      <c r="I52" s="3">
        <v>84.018259999999998</v>
      </c>
      <c r="J52" s="3" t="s">
        <v>63</v>
      </c>
      <c r="K52" s="3" t="s">
        <v>63</v>
      </c>
      <c r="L52" s="3" t="s">
        <v>63</v>
      </c>
      <c r="M52" s="3" t="s">
        <v>63</v>
      </c>
      <c r="N52" s="3"/>
      <c r="O52" s="3"/>
    </row>
    <row r="53" spans="1:15" x14ac:dyDescent="0.25">
      <c r="A53" s="3" t="s">
        <v>134</v>
      </c>
      <c r="B53" s="3" t="s">
        <v>157</v>
      </c>
      <c r="C53" s="3">
        <v>49.152540000000002</v>
      </c>
      <c r="D53" s="3">
        <v>55.6</v>
      </c>
      <c r="E53" s="3">
        <v>53.333329999999997</v>
      </c>
      <c r="F53" s="3" t="s">
        <v>63</v>
      </c>
      <c r="G53" s="3" t="s">
        <v>63</v>
      </c>
      <c r="H53" s="3" t="s">
        <v>63</v>
      </c>
      <c r="I53" s="3" t="s">
        <v>63</v>
      </c>
      <c r="J53" s="3" t="s">
        <v>63</v>
      </c>
      <c r="K53" s="3" t="s">
        <v>63</v>
      </c>
      <c r="L53" s="3" t="s">
        <v>63</v>
      </c>
      <c r="M53" s="3" t="s">
        <v>63</v>
      </c>
      <c r="N53" s="3"/>
      <c r="O53" s="3"/>
    </row>
    <row r="54" spans="1:15" x14ac:dyDescent="0.25">
      <c r="A54" s="3" t="s">
        <v>134</v>
      </c>
      <c r="B54" s="3" t="s">
        <v>158</v>
      </c>
      <c r="C54" s="3" t="s">
        <v>63</v>
      </c>
      <c r="D54" s="3">
        <v>65.661640000000006</v>
      </c>
      <c r="E54" s="3">
        <v>65.454549999999998</v>
      </c>
      <c r="F54" s="3">
        <v>56.889499999999998</v>
      </c>
      <c r="G54" s="3">
        <v>71.78295</v>
      </c>
      <c r="H54" s="3" t="s">
        <v>63</v>
      </c>
      <c r="I54" s="3" t="s">
        <v>63</v>
      </c>
      <c r="J54" s="3">
        <v>72.231139999999996</v>
      </c>
      <c r="K54" s="3">
        <v>75.49342</v>
      </c>
      <c r="L54" s="3">
        <v>73.289900000000003</v>
      </c>
      <c r="M54" s="3" t="s">
        <v>63</v>
      </c>
      <c r="N54" s="3"/>
      <c r="O54" s="3"/>
    </row>
    <row r="55" spans="1:15" x14ac:dyDescent="0.25">
      <c r="A55" s="3" t="s">
        <v>134</v>
      </c>
      <c r="B55" s="3" t="s">
        <v>159</v>
      </c>
      <c r="C55" s="3">
        <v>64.302599999999998</v>
      </c>
      <c r="D55" s="3" t="s">
        <v>63</v>
      </c>
      <c r="E55" s="3" t="s">
        <v>63</v>
      </c>
      <c r="F55" s="3" t="s">
        <v>63</v>
      </c>
      <c r="G55" s="3" t="s">
        <v>63</v>
      </c>
      <c r="H55" s="3" t="s">
        <v>63</v>
      </c>
      <c r="I55" s="3" t="s">
        <v>63</v>
      </c>
      <c r="J55" s="3" t="s">
        <v>63</v>
      </c>
      <c r="K55" s="3" t="s">
        <v>63</v>
      </c>
      <c r="L55" s="3" t="s">
        <v>63</v>
      </c>
      <c r="M55" s="3" t="s">
        <v>63</v>
      </c>
      <c r="N55" s="3"/>
      <c r="O55" s="3"/>
    </row>
    <row r="56" spans="1:15" x14ac:dyDescent="0.25">
      <c r="A56" s="3" t="s">
        <v>134</v>
      </c>
      <c r="B56" s="3" t="s">
        <v>238</v>
      </c>
      <c r="C56" s="3">
        <v>79.054050000000004</v>
      </c>
      <c r="D56" s="3">
        <v>83.22063</v>
      </c>
      <c r="E56" s="3">
        <v>83.975660000000005</v>
      </c>
      <c r="F56" s="3">
        <v>83.054150000000007</v>
      </c>
      <c r="G56" s="3">
        <v>80.828829999999996</v>
      </c>
      <c r="H56" s="3">
        <v>84.078900000000004</v>
      </c>
      <c r="I56" s="3">
        <v>82.585499999999996</v>
      </c>
      <c r="J56" s="3">
        <v>83.703699999999998</v>
      </c>
      <c r="K56" s="3">
        <v>86.590739999999997</v>
      </c>
      <c r="L56" s="3" t="s">
        <v>63</v>
      </c>
      <c r="M56" s="3" t="s">
        <v>63</v>
      </c>
      <c r="N56" s="3"/>
      <c r="O56" s="3"/>
    </row>
    <row r="57" spans="1:15" x14ac:dyDescent="0.25">
      <c r="A57" s="3" t="s">
        <v>162</v>
      </c>
      <c r="B57" s="3" t="s">
        <v>163</v>
      </c>
      <c r="C57" s="3" t="s">
        <v>63</v>
      </c>
      <c r="D57" s="3" t="s">
        <v>63</v>
      </c>
      <c r="E57" s="3" t="s">
        <v>63</v>
      </c>
      <c r="F57" s="3" t="s">
        <v>63</v>
      </c>
      <c r="G57" s="3" t="s">
        <v>63</v>
      </c>
      <c r="H57" s="3" t="s">
        <v>63</v>
      </c>
      <c r="I57" s="3" t="s">
        <v>63</v>
      </c>
      <c r="J57" s="3" t="s">
        <v>63</v>
      </c>
      <c r="K57" s="3" t="s">
        <v>63</v>
      </c>
      <c r="L57" s="3">
        <v>73.598939999999999</v>
      </c>
      <c r="M57" s="3" t="s">
        <v>63</v>
      </c>
      <c r="N57" s="3"/>
      <c r="O57" s="3"/>
    </row>
    <row r="58" spans="1:15" x14ac:dyDescent="0.25">
      <c r="A58" s="3" t="s">
        <v>162</v>
      </c>
      <c r="B58" s="3" t="s">
        <v>164</v>
      </c>
      <c r="C58" s="3" t="s">
        <v>63</v>
      </c>
      <c r="D58" s="3" t="s">
        <v>63</v>
      </c>
      <c r="E58" s="3" t="s">
        <v>63</v>
      </c>
      <c r="F58" s="3" t="s">
        <v>63</v>
      </c>
      <c r="G58" s="3" t="s">
        <v>63</v>
      </c>
      <c r="H58" s="3" t="s">
        <v>63</v>
      </c>
      <c r="I58" s="3">
        <v>91.595179999999999</v>
      </c>
      <c r="J58" s="3">
        <v>97.622839999999997</v>
      </c>
      <c r="K58" s="3">
        <v>99.760040000000004</v>
      </c>
      <c r="L58" s="3">
        <v>99.594160000000002</v>
      </c>
      <c r="M58" s="3" t="s">
        <v>63</v>
      </c>
      <c r="N58" s="3"/>
      <c r="O58" s="3"/>
    </row>
    <row r="59" spans="1:15" x14ac:dyDescent="0.25">
      <c r="A59" s="3" t="s">
        <v>162</v>
      </c>
      <c r="B59" s="3" t="s">
        <v>165</v>
      </c>
      <c r="C59" s="3" t="s">
        <v>63</v>
      </c>
      <c r="D59" s="3">
        <v>80.239350000000002</v>
      </c>
      <c r="E59" s="3">
        <v>82.196079999999995</v>
      </c>
      <c r="F59" s="3">
        <v>82.413539999999998</v>
      </c>
      <c r="G59" s="3">
        <v>82.747230000000002</v>
      </c>
      <c r="H59" s="3">
        <v>82.664850000000001</v>
      </c>
      <c r="I59" s="3">
        <v>84.215040000000002</v>
      </c>
      <c r="J59" s="3">
        <v>84.277410000000003</v>
      </c>
      <c r="K59" s="3">
        <v>100</v>
      </c>
      <c r="L59" s="3">
        <v>100</v>
      </c>
      <c r="M59" s="3" t="s">
        <v>63</v>
      </c>
      <c r="N59" s="3"/>
      <c r="O59" s="3"/>
    </row>
    <row r="60" spans="1:15" x14ac:dyDescent="0.25">
      <c r="A60" s="3" t="s">
        <v>162</v>
      </c>
      <c r="B60" s="3" t="s">
        <v>240</v>
      </c>
      <c r="C60" s="3" t="s">
        <v>63</v>
      </c>
      <c r="D60" s="3" t="s">
        <v>63</v>
      </c>
      <c r="E60" s="3" t="s">
        <v>63</v>
      </c>
      <c r="F60" s="3" t="s">
        <v>63</v>
      </c>
      <c r="G60" s="3" t="s">
        <v>63</v>
      </c>
      <c r="H60" s="3" t="s">
        <v>63</v>
      </c>
      <c r="I60" s="3">
        <v>69.12415</v>
      </c>
      <c r="J60" s="3" t="s">
        <v>63</v>
      </c>
      <c r="K60" s="3">
        <v>83.270790000000005</v>
      </c>
      <c r="L60" s="3">
        <v>84.542789999999997</v>
      </c>
      <c r="M60" s="3" t="s">
        <v>63</v>
      </c>
      <c r="N60" s="3"/>
      <c r="O60" s="3"/>
    </row>
    <row r="61" spans="1:15" x14ac:dyDescent="0.25">
      <c r="A61" s="3" t="s">
        <v>162</v>
      </c>
      <c r="B61" s="3" t="s">
        <v>169</v>
      </c>
      <c r="C61" s="3" t="s">
        <v>63</v>
      </c>
      <c r="D61" s="3" t="s">
        <v>63</v>
      </c>
      <c r="E61" s="3" t="s">
        <v>63</v>
      </c>
      <c r="F61" s="3" t="s">
        <v>63</v>
      </c>
      <c r="G61" s="3">
        <v>100</v>
      </c>
      <c r="H61" s="3" t="s">
        <v>63</v>
      </c>
      <c r="I61" s="3" t="s">
        <v>63</v>
      </c>
      <c r="J61" s="3">
        <v>100</v>
      </c>
      <c r="K61" s="3">
        <v>100</v>
      </c>
      <c r="L61" s="3">
        <v>100</v>
      </c>
      <c r="M61" s="3" t="s">
        <v>63</v>
      </c>
      <c r="N61" s="3"/>
      <c r="O61" s="3"/>
    </row>
    <row r="62" spans="1:15" x14ac:dyDescent="0.25">
      <c r="A62" s="3" t="s">
        <v>162</v>
      </c>
      <c r="B62" s="3" t="s">
        <v>241</v>
      </c>
      <c r="C62" s="3" t="s">
        <v>63</v>
      </c>
      <c r="D62" s="3" t="s">
        <v>63</v>
      </c>
      <c r="E62" s="3">
        <v>79.144310000000004</v>
      </c>
      <c r="F62" s="3" t="s">
        <v>63</v>
      </c>
      <c r="G62" s="3" t="s">
        <v>63</v>
      </c>
      <c r="H62" s="3" t="s">
        <v>63</v>
      </c>
      <c r="I62" s="3" t="s">
        <v>63</v>
      </c>
      <c r="J62" s="3" t="s">
        <v>63</v>
      </c>
      <c r="K62" s="3" t="s">
        <v>63</v>
      </c>
      <c r="L62" s="3" t="s">
        <v>63</v>
      </c>
      <c r="M62" s="3" t="s">
        <v>63</v>
      </c>
      <c r="N62" s="3"/>
      <c r="O62" s="3"/>
    </row>
    <row r="63" spans="1:15" x14ac:dyDescent="0.25">
      <c r="A63" s="3" t="s">
        <v>162</v>
      </c>
      <c r="B63" s="3" t="s">
        <v>242</v>
      </c>
      <c r="C63" s="3" t="s">
        <v>63</v>
      </c>
      <c r="D63" s="3" t="s">
        <v>63</v>
      </c>
      <c r="E63" s="3" t="s">
        <v>63</v>
      </c>
      <c r="F63" s="3" t="s">
        <v>63</v>
      </c>
      <c r="G63" s="3" t="s">
        <v>63</v>
      </c>
      <c r="H63" s="3" t="s">
        <v>63</v>
      </c>
      <c r="I63" s="3" t="s">
        <v>63</v>
      </c>
      <c r="J63" s="3">
        <v>100</v>
      </c>
      <c r="K63" s="3">
        <v>100</v>
      </c>
      <c r="L63" s="3">
        <v>100</v>
      </c>
      <c r="M63" s="3" t="s">
        <v>63</v>
      </c>
      <c r="N63" s="3"/>
      <c r="O63" s="3"/>
    </row>
    <row r="64" spans="1:15" x14ac:dyDescent="0.25">
      <c r="A64" s="3" t="s">
        <v>162</v>
      </c>
      <c r="B64" s="3" t="s">
        <v>171</v>
      </c>
      <c r="C64" s="3" t="s">
        <v>63</v>
      </c>
      <c r="D64" s="3" t="s">
        <v>63</v>
      </c>
      <c r="E64" s="3" t="s">
        <v>63</v>
      </c>
      <c r="F64" s="3" t="s">
        <v>63</v>
      </c>
      <c r="G64" s="3" t="s">
        <v>63</v>
      </c>
      <c r="H64" s="3" t="s">
        <v>63</v>
      </c>
      <c r="I64" s="3" t="s">
        <v>63</v>
      </c>
      <c r="J64" s="3">
        <v>100</v>
      </c>
      <c r="K64" s="3">
        <v>100</v>
      </c>
      <c r="L64" s="3">
        <v>100</v>
      </c>
      <c r="M64" s="3" t="s">
        <v>63</v>
      </c>
      <c r="N64" s="3"/>
      <c r="O64" s="3"/>
    </row>
    <row r="65" spans="1:15" x14ac:dyDescent="0.25">
      <c r="A65" s="3" t="s">
        <v>162</v>
      </c>
      <c r="B65" s="3" t="s">
        <v>269</v>
      </c>
      <c r="C65" s="3">
        <v>100</v>
      </c>
      <c r="D65" s="3">
        <v>100</v>
      </c>
      <c r="E65" s="3">
        <v>100</v>
      </c>
      <c r="F65" s="3">
        <v>100</v>
      </c>
      <c r="G65" s="3">
        <v>100</v>
      </c>
      <c r="H65" s="3">
        <v>100</v>
      </c>
      <c r="I65" s="3">
        <v>100</v>
      </c>
      <c r="J65" s="3">
        <v>100</v>
      </c>
      <c r="K65" s="3">
        <v>100</v>
      </c>
      <c r="L65" s="3">
        <v>100</v>
      </c>
      <c r="M65" s="3" t="s">
        <v>63</v>
      </c>
      <c r="N65" s="3"/>
      <c r="O65" s="3"/>
    </row>
    <row r="66" spans="1:15" x14ac:dyDescent="0.25">
      <c r="A66" s="3" t="s">
        <v>162</v>
      </c>
      <c r="B66" s="3" t="s">
        <v>172</v>
      </c>
      <c r="C66" s="3" t="s">
        <v>63</v>
      </c>
      <c r="D66" s="3" t="s">
        <v>63</v>
      </c>
      <c r="E66" s="3" t="s">
        <v>63</v>
      </c>
      <c r="F66" s="3" t="s">
        <v>63</v>
      </c>
      <c r="G66" s="3" t="s">
        <v>63</v>
      </c>
      <c r="H66" s="3">
        <v>100</v>
      </c>
      <c r="I66" s="3">
        <v>100</v>
      </c>
      <c r="J66" s="3">
        <v>100</v>
      </c>
      <c r="K66" s="3">
        <v>100</v>
      </c>
      <c r="L66" s="3">
        <v>100</v>
      </c>
      <c r="M66" s="3" t="s">
        <v>63</v>
      </c>
      <c r="N66" s="3"/>
      <c r="O66" s="3"/>
    </row>
    <row r="67" spans="1:15" x14ac:dyDescent="0.25">
      <c r="A67" s="3" t="s">
        <v>162</v>
      </c>
      <c r="B67" s="3" t="s">
        <v>243</v>
      </c>
      <c r="C67" s="3" t="s">
        <v>63</v>
      </c>
      <c r="D67" s="3" t="s">
        <v>63</v>
      </c>
      <c r="E67" s="3" t="s">
        <v>63</v>
      </c>
      <c r="F67" s="3">
        <v>100</v>
      </c>
      <c r="G67" s="3">
        <v>100</v>
      </c>
      <c r="H67" s="3">
        <v>100</v>
      </c>
      <c r="I67" s="3">
        <v>100</v>
      </c>
      <c r="J67" s="3">
        <v>100</v>
      </c>
      <c r="K67" s="3">
        <v>100</v>
      </c>
      <c r="L67" s="3">
        <v>100</v>
      </c>
      <c r="M67" s="3" t="s">
        <v>63</v>
      </c>
      <c r="N67" s="3"/>
      <c r="O67" s="3"/>
    </row>
    <row r="68" spans="1:15" x14ac:dyDescent="0.25">
      <c r="A68" s="3" t="s">
        <v>162</v>
      </c>
      <c r="B68" s="3" t="s">
        <v>173</v>
      </c>
      <c r="C68" s="3" t="s">
        <v>63</v>
      </c>
      <c r="D68" s="3" t="s">
        <v>63</v>
      </c>
      <c r="E68" s="3" t="s">
        <v>63</v>
      </c>
      <c r="F68" s="3" t="s">
        <v>63</v>
      </c>
      <c r="G68" s="3" t="s">
        <v>63</v>
      </c>
      <c r="H68" s="3" t="s">
        <v>63</v>
      </c>
      <c r="I68" s="3" t="s">
        <v>63</v>
      </c>
      <c r="J68" s="3">
        <v>100</v>
      </c>
      <c r="K68" s="3">
        <v>100</v>
      </c>
      <c r="L68" s="3" t="s">
        <v>63</v>
      </c>
      <c r="M68" s="3" t="s">
        <v>63</v>
      </c>
      <c r="N68" s="3"/>
      <c r="O68" s="3"/>
    </row>
    <row r="69" spans="1:15" x14ac:dyDescent="0.25">
      <c r="A69" s="3" t="s">
        <v>162</v>
      </c>
      <c r="B69" s="3" t="s">
        <v>244</v>
      </c>
      <c r="C69" s="3" t="s">
        <v>63</v>
      </c>
      <c r="D69" s="3" t="s">
        <v>63</v>
      </c>
      <c r="E69" s="3" t="s">
        <v>63</v>
      </c>
      <c r="F69" s="3" t="s">
        <v>63</v>
      </c>
      <c r="G69" s="3" t="s">
        <v>63</v>
      </c>
      <c r="H69" s="3">
        <v>100</v>
      </c>
      <c r="I69" s="3">
        <v>100</v>
      </c>
      <c r="J69" s="3" t="s">
        <v>63</v>
      </c>
      <c r="K69" s="3" t="s">
        <v>63</v>
      </c>
      <c r="L69" s="3" t="s">
        <v>63</v>
      </c>
      <c r="M69" s="3" t="s">
        <v>63</v>
      </c>
      <c r="N69" s="3"/>
      <c r="O69" s="3"/>
    </row>
    <row r="70" spans="1:15" x14ac:dyDescent="0.25">
      <c r="A70" s="3" t="s">
        <v>174</v>
      </c>
      <c r="B70" s="3" t="s">
        <v>177</v>
      </c>
      <c r="C70" s="3" t="s">
        <v>63</v>
      </c>
      <c r="D70" s="3" t="s">
        <v>63</v>
      </c>
      <c r="E70" s="3">
        <v>100</v>
      </c>
      <c r="F70" s="3" t="s">
        <v>63</v>
      </c>
      <c r="G70" s="3" t="s">
        <v>63</v>
      </c>
      <c r="H70" s="3" t="s">
        <v>63</v>
      </c>
      <c r="I70" s="3" t="s">
        <v>63</v>
      </c>
      <c r="J70" s="3" t="s">
        <v>63</v>
      </c>
      <c r="K70" s="3" t="s">
        <v>63</v>
      </c>
      <c r="L70" s="3" t="s">
        <v>63</v>
      </c>
      <c r="M70" s="3" t="s">
        <v>63</v>
      </c>
      <c r="N70" s="3"/>
      <c r="O70" s="3"/>
    </row>
    <row r="71" spans="1:15" x14ac:dyDescent="0.25">
      <c r="A71" s="3" t="s">
        <v>174</v>
      </c>
      <c r="B71" s="3" t="s">
        <v>245</v>
      </c>
      <c r="C71" s="3" t="s">
        <v>63</v>
      </c>
      <c r="D71" s="3" t="s">
        <v>63</v>
      </c>
      <c r="E71" s="3" t="s">
        <v>63</v>
      </c>
      <c r="F71" s="3" t="s">
        <v>63</v>
      </c>
      <c r="G71" s="3">
        <v>86.737399999999994</v>
      </c>
      <c r="H71" s="3" t="s">
        <v>63</v>
      </c>
      <c r="I71" s="3" t="s">
        <v>63</v>
      </c>
      <c r="J71" s="3" t="s">
        <v>63</v>
      </c>
      <c r="K71" s="3" t="s">
        <v>63</v>
      </c>
      <c r="L71" s="3" t="s">
        <v>63</v>
      </c>
      <c r="M71" s="3" t="s">
        <v>63</v>
      </c>
      <c r="N71" s="3"/>
      <c r="O71" s="3"/>
    </row>
    <row r="72" spans="1:15" x14ac:dyDescent="0.25">
      <c r="A72" s="3" t="s">
        <v>174</v>
      </c>
      <c r="B72" s="3" t="s">
        <v>178</v>
      </c>
      <c r="C72" s="3" t="s">
        <v>63</v>
      </c>
      <c r="D72" s="3" t="s">
        <v>63</v>
      </c>
      <c r="E72" s="3" t="s">
        <v>63</v>
      </c>
      <c r="F72" s="3" t="s">
        <v>63</v>
      </c>
      <c r="G72" s="3" t="s">
        <v>63</v>
      </c>
      <c r="H72" s="3" t="s">
        <v>63</v>
      </c>
      <c r="I72" s="3" t="s">
        <v>63</v>
      </c>
      <c r="J72" s="3" t="s">
        <v>63</v>
      </c>
      <c r="K72" s="3" t="s">
        <v>63</v>
      </c>
      <c r="L72" s="3">
        <v>48.427669999999999</v>
      </c>
      <c r="M72" s="3" t="s">
        <v>63</v>
      </c>
      <c r="N72" s="3"/>
      <c r="O72" s="3"/>
    </row>
    <row r="73" spans="1:15" x14ac:dyDescent="0.25">
      <c r="A73" s="3" t="s">
        <v>174</v>
      </c>
      <c r="B73" s="3" t="s">
        <v>292</v>
      </c>
      <c r="C73" s="3" t="s">
        <v>63</v>
      </c>
      <c r="D73" s="3" t="s">
        <v>63</v>
      </c>
      <c r="E73" s="3" t="s">
        <v>63</v>
      </c>
      <c r="F73" s="3" t="s">
        <v>63</v>
      </c>
      <c r="G73" s="3" t="s">
        <v>63</v>
      </c>
      <c r="H73" s="3" t="s">
        <v>63</v>
      </c>
      <c r="I73" s="3">
        <v>100</v>
      </c>
      <c r="J73" s="3" t="s">
        <v>63</v>
      </c>
      <c r="K73" s="3" t="s">
        <v>63</v>
      </c>
      <c r="L73" s="3" t="s">
        <v>63</v>
      </c>
      <c r="M73" s="3" t="s">
        <v>63</v>
      </c>
      <c r="N73" s="3"/>
      <c r="O73" s="3"/>
    </row>
    <row r="74" spans="1:15" x14ac:dyDescent="0.25">
      <c r="A74" s="3" t="s">
        <v>174</v>
      </c>
      <c r="B74" s="3" t="s">
        <v>301</v>
      </c>
      <c r="C74" s="3" t="s">
        <v>63</v>
      </c>
      <c r="D74" s="3" t="s">
        <v>63</v>
      </c>
      <c r="E74" s="3" t="s">
        <v>63</v>
      </c>
      <c r="F74" s="3" t="s">
        <v>63</v>
      </c>
      <c r="G74" s="3" t="s">
        <v>63</v>
      </c>
      <c r="H74" s="3">
        <v>100</v>
      </c>
      <c r="I74" s="3">
        <v>80</v>
      </c>
      <c r="J74" s="3" t="s">
        <v>63</v>
      </c>
      <c r="K74" s="3" t="s">
        <v>63</v>
      </c>
      <c r="L74" s="3" t="s">
        <v>63</v>
      </c>
      <c r="M74" s="3" t="s">
        <v>63</v>
      </c>
      <c r="N74" s="3"/>
      <c r="O74" s="3"/>
    </row>
    <row r="75" spans="1:15" x14ac:dyDescent="0.25">
      <c r="A75" s="3" t="s">
        <v>174</v>
      </c>
      <c r="B75" s="3" t="s">
        <v>181</v>
      </c>
      <c r="C75" s="3" t="s">
        <v>63</v>
      </c>
      <c r="D75" s="3" t="s">
        <v>63</v>
      </c>
      <c r="E75" s="3">
        <v>100</v>
      </c>
      <c r="F75" s="3" t="s">
        <v>63</v>
      </c>
      <c r="G75" s="3" t="s">
        <v>63</v>
      </c>
      <c r="H75" s="3" t="s">
        <v>63</v>
      </c>
      <c r="I75" s="3" t="s">
        <v>63</v>
      </c>
      <c r="J75" s="3" t="s">
        <v>63</v>
      </c>
      <c r="K75" s="3" t="s">
        <v>63</v>
      </c>
      <c r="L75" s="3" t="s">
        <v>63</v>
      </c>
      <c r="M75" s="3" t="s">
        <v>63</v>
      </c>
      <c r="N75" s="3"/>
      <c r="O75" s="3"/>
    </row>
    <row r="76" spans="1:15" x14ac:dyDescent="0.25">
      <c r="A76" s="3" t="s">
        <v>174</v>
      </c>
      <c r="B76" s="3" t="s">
        <v>183</v>
      </c>
      <c r="C76" s="3">
        <v>70.769229999999993</v>
      </c>
      <c r="D76" s="3" t="s">
        <v>63</v>
      </c>
      <c r="E76" s="3" t="s">
        <v>63</v>
      </c>
      <c r="F76" s="3" t="s">
        <v>63</v>
      </c>
      <c r="G76" s="3" t="s">
        <v>63</v>
      </c>
      <c r="H76" s="3">
        <v>80.326909999999998</v>
      </c>
      <c r="I76" s="3">
        <v>82.204300000000003</v>
      </c>
      <c r="J76" s="3">
        <v>86.563559999999995</v>
      </c>
      <c r="K76" s="3" t="s">
        <v>63</v>
      </c>
      <c r="L76" s="3" t="s">
        <v>63</v>
      </c>
      <c r="M76" s="3" t="s">
        <v>63</v>
      </c>
      <c r="N76" s="3"/>
      <c r="O76" s="3"/>
    </row>
    <row r="77" spans="1:15" x14ac:dyDescent="0.25">
      <c r="A77" s="3" t="s">
        <v>174</v>
      </c>
      <c r="B77" s="3" t="s">
        <v>302</v>
      </c>
      <c r="C77" s="3" t="s">
        <v>63</v>
      </c>
      <c r="D77" s="3" t="s">
        <v>63</v>
      </c>
      <c r="E77" s="3" t="s">
        <v>63</v>
      </c>
      <c r="F77" s="3" t="s">
        <v>63</v>
      </c>
      <c r="G77" s="3" t="s">
        <v>63</v>
      </c>
      <c r="H77" s="3" t="s">
        <v>63</v>
      </c>
      <c r="I77" s="3">
        <v>75</v>
      </c>
      <c r="J77" s="3" t="s">
        <v>63</v>
      </c>
      <c r="K77" s="3" t="s">
        <v>63</v>
      </c>
      <c r="L77" s="3" t="s">
        <v>63</v>
      </c>
      <c r="M77" s="3" t="s">
        <v>63</v>
      </c>
      <c r="N77" s="3"/>
      <c r="O77" s="3"/>
    </row>
    <row r="78" spans="1:15" x14ac:dyDescent="0.25">
      <c r="A78" s="3" t="s">
        <v>174</v>
      </c>
      <c r="B78" s="3" t="s">
        <v>295</v>
      </c>
      <c r="C78" s="3" t="s">
        <v>63</v>
      </c>
      <c r="D78" s="3" t="s">
        <v>63</v>
      </c>
      <c r="E78" s="3" t="s">
        <v>63</v>
      </c>
      <c r="F78" s="3" t="s">
        <v>63</v>
      </c>
      <c r="G78" s="3" t="s">
        <v>63</v>
      </c>
      <c r="H78" s="3" t="s">
        <v>63</v>
      </c>
      <c r="I78" s="3">
        <v>52.439019999999999</v>
      </c>
      <c r="J78" s="3" t="s">
        <v>63</v>
      </c>
      <c r="K78" s="3">
        <v>67.105260000000001</v>
      </c>
      <c r="L78" s="3" t="s">
        <v>63</v>
      </c>
      <c r="M78" s="3" t="s">
        <v>63</v>
      </c>
      <c r="N78" s="3"/>
      <c r="O78" s="3"/>
    </row>
    <row r="79" spans="1:15" x14ac:dyDescent="0.25">
      <c r="A79" s="3" t="s">
        <v>174</v>
      </c>
      <c r="B79" s="3" t="s">
        <v>184</v>
      </c>
      <c r="C79" s="3" t="s">
        <v>63</v>
      </c>
      <c r="D79" s="3" t="s">
        <v>63</v>
      </c>
      <c r="E79" s="3" t="s">
        <v>63</v>
      </c>
      <c r="F79" s="3" t="s">
        <v>63</v>
      </c>
      <c r="G79" s="3" t="s">
        <v>63</v>
      </c>
      <c r="H79" s="3">
        <v>21.47165</v>
      </c>
      <c r="I79" s="3" t="s">
        <v>63</v>
      </c>
      <c r="J79" s="3" t="s">
        <v>63</v>
      </c>
      <c r="K79" s="3" t="s">
        <v>63</v>
      </c>
      <c r="L79" s="3" t="s">
        <v>63</v>
      </c>
      <c r="M79" s="3" t="s">
        <v>63</v>
      </c>
      <c r="N79" s="3"/>
      <c r="O79" s="3"/>
    </row>
    <row r="80" spans="1:15" x14ac:dyDescent="0.25">
      <c r="A80" s="3" t="s">
        <v>185</v>
      </c>
      <c r="B80" s="3" t="s">
        <v>186</v>
      </c>
      <c r="C80" s="3" t="s">
        <v>63</v>
      </c>
      <c r="D80" s="3" t="s">
        <v>63</v>
      </c>
      <c r="E80" s="3" t="s">
        <v>63</v>
      </c>
      <c r="F80" s="3" t="s">
        <v>63</v>
      </c>
      <c r="G80" s="3" t="s">
        <v>63</v>
      </c>
      <c r="H80" s="3">
        <v>53.525280000000002</v>
      </c>
      <c r="I80" s="3" t="s">
        <v>63</v>
      </c>
      <c r="J80" s="3" t="s">
        <v>63</v>
      </c>
      <c r="K80" s="3" t="s">
        <v>63</v>
      </c>
      <c r="L80" s="3" t="s">
        <v>63</v>
      </c>
      <c r="M80" s="3" t="s">
        <v>63</v>
      </c>
      <c r="N80" s="3"/>
      <c r="O80" s="3"/>
    </row>
    <row r="81" spans="1:15" x14ac:dyDescent="0.25">
      <c r="A81" s="3" t="s">
        <v>185</v>
      </c>
      <c r="B81" s="3" t="s">
        <v>188</v>
      </c>
      <c r="C81" s="3" t="s">
        <v>63</v>
      </c>
      <c r="D81" s="3" t="s">
        <v>63</v>
      </c>
      <c r="E81" s="3" t="s">
        <v>63</v>
      </c>
      <c r="F81" s="3" t="s">
        <v>63</v>
      </c>
      <c r="G81" s="3" t="s">
        <v>63</v>
      </c>
      <c r="H81" s="3" t="s">
        <v>63</v>
      </c>
      <c r="I81" s="3" t="s">
        <v>63</v>
      </c>
      <c r="J81" s="3">
        <v>58.233240000000002</v>
      </c>
      <c r="K81" s="3">
        <v>59.749949999999998</v>
      </c>
      <c r="L81" s="3">
        <v>60.831989999999998</v>
      </c>
      <c r="M81" s="3" t="s">
        <v>63</v>
      </c>
      <c r="N81" s="3"/>
      <c r="O81" s="3"/>
    </row>
    <row r="82" spans="1:15" x14ac:dyDescent="0.25">
      <c r="A82" s="3" t="s">
        <v>185</v>
      </c>
      <c r="B82" s="3" t="s">
        <v>189</v>
      </c>
      <c r="C82" s="3" t="s">
        <v>63</v>
      </c>
      <c r="D82" s="3" t="s">
        <v>63</v>
      </c>
      <c r="E82" s="3" t="s">
        <v>63</v>
      </c>
      <c r="F82" s="3" t="s">
        <v>63</v>
      </c>
      <c r="G82" s="3" t="s">
        <v>63</v>
      </c>
      <c r="H82" s="3">
        <v>100</v>
      </c>
      <c r="I82" s="3" t="s">
        <v>63</v>
      </c>
      <c r="J82" s="3">
        <v>100</v>
      </c>
      <c r="K82" s="3">
        <v>100</v>
      </c>
      <c r="L82" s="3">
        <v>70.37406</v>
      </c>
      <c r="M82" s="3" t="s">
        <v>63</v>
      </c>
      <c r="N82" s="3"/>
      <c r="O82" s="3"/>
    </row>
    <row r="83" spans="1:15" x14ac:dyDescent="0.25">
      <c r="A83" s="3" t="s">
        <v>185</v>
      </c>
      <c r="B83" s="3" t="s">
        <v>190</v>
      </c>
      <c r="C83" s="3">
        <v>67.535659999999993</v>
      </c>
      <c r="D83" s="3" t="s">
        <v>63</v>
      </c>
      <c r="E83" s="3">
        <v>75.80189</v>
      </c>
      <c r="F83" s="3" t="s">
        <v>63</v>
      </c>
      <c r="G83" s="3">
        <v>77.245230000000006</v>
      </c>
      <c r="H83" s="3" t="s">
        <v>63</v>
      </c>
      <c r="I83" s="3" t="s">
        <v>63</v>
      </c>
      <c r="J83" s="3">
        <v>94.07302</v>
      </c>
      <c r="K83" s="3">
        <v>95.800780000000003</v>
      </c>
      <c r="L83" s="3" t="s">
        <v>63</v>
      </c>
      <c r="M83" s="3" t="s">
        <v>63</v>
      </c>
      <c r="N83" s="3"/>
      <c r="O83" s="3"/>
    </row>
    <row r="84" spans="1:15" x14ac:dyDescent="0.25">
      <c r="A84" s="3" t="s">
        <v>185</v>
      </c>
      <c r="B84" s="3" t="s">
        <v>191</v>
      </c>
      <c r="C84" s="3" t="s">
        <v>63</v>
      </c>
      <c r="D84" s="3" t="s">
        <v>63</v>
      </c>
      <c r="E84" s="3" t="s">
        <v>63</v>
      </c>
      <c r="F84" s="3">
        <v>33.013150000000003</v>
      </c>
      <c r="G84" s="3" t="s">
        <v>63</v>
      </c>
      <c r="H84" s="3">
        <v>50.029769999999999</v>
      </c>
      <c r="I84" s="3" t="s">
        <v>63</v>
      </c>
      <c r="J84" s="3" t="s">
        <v>63</v>
      </c>
      <c r="K84" s="3" t="s">
        <v>63</v>
      </c>
      <c r="L84" s="3" t="s">
        <v>63</v>
      </c>
      <c r="M84" s="3" t="s">
        <v>63</v>
      </c>
      <c r="N84" s="3"/>
      <c r="O84" s="3"/>
    </row>
    <row r="85" spans="1:15" x14ac:dyDescent="0.25">
      <c r="A85" s="3" t="s">
        <v>185</v>
      </c>
      <c r="B85" s="3" t="s">
        <v>193</v>
      </c>
      <c r="C85" s="3" t="s">
        <v>63</v>
      </c>
      <c r="D85" s="3" t="s">
        <v>63</v>
      </c>
      <c r="E85" s="3" t="s">
        <v>63</v>
      </c>
      <c r="F85" s="3" t="s">
        <v>63</v>
      </c>
      <c r="G85" s="3" t="s">
        <v>63</v>
      </c>
      <c r="H85" s="3">
        <v>37.560070000000003</v>
      </c>
      <c r="I85" s="3">
        <v>39.510919999999999</v>
      </c>
      <c r="J85" s="3" t="s">
        <v>63</v>
      </c>
      <c r="K85" s="3" t="s">
        <v>63</v>
      </c>
      <c r="L85" s="3" t="s">
        <v>63</v>
      </c>
      <c r="M85" s="3" t="s">
        <v>63</v>
      </c>
      <c r="N85" s="3"/>
      <c r="O85" s="3"/>
    </row>
    <row r="86" spans="1:15" x14ac:dyDescent="0.25">
      <c r="A86" s="3" t="s">
        <v>185</v>
      </c>
      <c r="B86" s="3" t="s">
        <v>194</v>
      </c>
      <c r="C86" s="3" t="s">
        <v>63</v>
      </c>
      <c r="D86" s="3">
        <v>77.885040000000004</v>
      </c>
      <c r="E86" s="3" t="s">
        <v>63</v>
      </c>
      <c r="F86" s="3" t="s">
        <v>63</v>
      </c>
      <c r="G86" s="3" t="s">
        <v>63</v>
      </c>
      <c r="H86" s="3" t="s">
        <v>63</v>
      </c>
      <c r="I86" s="3" t="s">
        <v>63</v>
      </c>
      <c r="J86" s="3" t="s">
        <v>63</v>
      </c>
      <c r="K86" s="3" t="s">
        <v>63</v>
      </c>
      <c r="L86" s="3" t="s">
        <v>63</v>
      </c>
      <c r="M86" s="3" t="s">
        <v>63</v>
      </c>
      <c r="N86" s="3"/>
      <c r="O86" s="3"/>
    </row>
    <row r="87" spans="1:15" x14ac:dyDescent="0.25">
      <c r="A87" s="3" t="s">
        <v>185</v>
      </c>
      <c r="B87" s="3" t="s">
        <v>195</v>
      </c>
      <c r="C87" s="3" t="s">
        <v>63</v>
      </c>
      <c r="D87" s="3" t="s">
        <v>63</v>
      </c>
      <c r="E87" s="3">
        <v>47.901179999999997</v>
      </c>
      <c r="F87" s="3" t="s">
        <v>63</v>
      </c>
      <c r="G87" s="3" t="s">
        <v>63</v>
      </c>
      <c r="H87" s="3" t="s">
        <v>63</v>
      </c>
      <c r="I87" s="3" t="s">
        <v>63</v>
      </c>
      <c r="J87" s="3" t="s">
        <v>63</v>
      </c>
      <c r="K87" s="3" t="s">
        <v>63</v>
      </c>
      <c r="L87" s="3" t="s">
        <v>63</v>
      </c>
      <c r="M87" s="3" t="s">
        <v>63</v>
      </c>
      <c r="N87" s="3"/>
      <c r="O87" s="3"/>
    </row>
    <row r="88" spans="1:15" x14ac:dyDescent="0.25">
      <c r="A88" s="3" t="s">
        <v>185</v>
      </c>
      <c r="B88" s="3" t="s">
        <v>198</v>
      </c>
      <c r="C88" s="3" t="s">
        <v>63</v>
      </c>
      <c r="D88" s="3">
        <v>100</v>
      </c>
      <c r="E88" s="3" t="s">
        <v>63</v>
      </c>
      <c r="F88" s="3" t="s">
        <v>63</v>
      </c>
      <c r="G88" s="3">
        <v>100</v>
      </c>
      <c r="H88" s="3">
        <v>100</v>
      </c>
      <c r="I88" s="3" t="s">
        <v>63</v>
      </c>
      <c r="J88" s="3" t="s">
        <v>63</v>
      </c>
      <c r="K88" s="3" t="s">
        <v>63</v>
      </c>
      <c r="L88" s="3" t="s">
        <v>63</v>
      </c>
      <c r="M88" s="3" t="s">
        <v>63</v>
      </c>
      <c r="N88" s="3"/>
      <c r="O88" s="3"/>
    </row>
    <row r="89" spans="1:15" x14ac:dyDescent="0.25">
      <c r="A89" s="3" t="s">
        <v>185</v>
      </c>
      <c r="B89" s="3" t="s">
        <v>296</v>
      </c>
      <c r="C89" s="3" t="s">
        <v>63</v>
      </c>
      <c r="D89" s="3" t="s">
        <v>63</v>
      </c>
      <c r="E89" s="3" t="s">
        <v>63</v>
      </c>
      <c r="F89" s="3" t="s">
        <v>63</v>
      </c>
      <c r="G89" s="3" t="s">
        <v>63</v>
      </c>
      <c r="H89" s="3">
        <v>11.18501</v>
      </c>
      <c r="I89" s="3" t="s">
        <v>63</v>
      </c>
      <c r="J89" s="3" t="s">
        <v>63</v>
      </c>
      <c r="K89" s="3" t="s">
        <v>63</v>
      </c>
      <c r="L89" s="3" t="s">
        <v>63</v>
      </c>
      <c r="M89" s="3" t="s">
        <v>63</v>
      </c>
      <c r="N89" s="3"/>
      <c r="O89" s="3"/>
    </row>
    <row r="90" spans="1:15" x14ac:dyDescent="0.25">
      <c r="A90" s="3" t="s">
        <v>185</v>
      </c>
      <c r="B90" s="3" t="s">
        <v>297</v>
      </c>
      <c r="C90" s="3">
        <v>60.570650000000001</v>
      </c>
      <c r="D90" s="3">
        <v>69.139470000000003</v>
      </c>
      <c r="E90" s="3">
        <v>81.510210000000001</v>
      </c>
      <c r="F90" s="3">
        <v>85.736239999999995</v>
      </c>
      <c r="G90" s="3" t="s">
        <v>63</v>
      </c>
      <c r="H90" s="3" t="s">
        <v>63</v>
      </c>
      <c r="I90" s="3" t="s">
        <v>63</v>
      </c>
      <c r="J90" s="3" t="s">
        <v>63</v>
      </c>
      <c r="K90" s="3" t="s">
        <v>63</v>
      </c>
      <c r="L90" s="3" t="s">
        <v>63</v>
      </c>
      <c r="M90" s="3" t="s">
        <v>63</v>
      </c>
      <c r="N90" s="3"/>
      <c r="O90" s="3"/>
    </row>
    <row r="91" spans="1:15" x14ac:dyDescent="0.25">
      <c r="A91" s="3" t="s">
        <v>185</v>
      </c>
      <c r="B91" s="3" t="s">
        <v>200</v>
      </c>
      <c r="C91" s="3">
        <v>53.504350000000002</v>
      </c>
      <c r="D91" s="3">
        <v>65.814570000000003</v>
      </c>
      <c r="E91" s="3" t="s">
        <v>63</v>
      </c>
      <c r="F91" s="3" t="s">
        <v>63</v>
      </c>
      <c r="G91" s="3" t="s">
        <v>63</v>
      </c>
      <c r="H91" s="3" t="s">
        <v>63</v>
      </c>
      <c r="I91" s="3" t="s">
        <v>63</v>
      </c>
      <c r="J91" s="3" t="s">
        <v>63</v>
      </c>
      <c r="K91" s="3" t="s">
        <v>63</v>
      </c>
      <c r="L91" s="3" t="s">
        <v>63</v>
      </c>
      <c r="M91" s="3" t="s">
        <v>63</v>
      </c>
      <c r="N91" s="3"/>
      <c r="O91" s="3"/>
    </row>
    <row r="92" spans="1:15" x14ac:dyDescent="0.25">
      <c r="A92" s="3" t="s">
        <v>185</v>
      </c>
      <c r="B92" s="3" t="s">
        <v>202</v>
      </c>
      <c r="C92" s="3" t="s">
        <v>63</v>
      </c>
      <c r="D92" s="3">
        <v>92.228740000000002</v>
      </c>
      <c r="E92" s="3">
        <v>77.782259999999994</v>
      </c>
      <c r="F92" s="3">
        <v>87.39067</v>
      </c>
      <c r="G92" s="3">
        <v>93.558719999999994</v>
      </c>
      <c r="H92" s="3">
        <v>90.489840000000001</v>
      </c>
      <c r="I92" s="3" t="s">
        <v>63</v>
      </c>
      <c r="J92" s="3">
        <v>94.212909999999994</v>
      </c>
      <c r="K92" s="3">
        <v>100</v>
      </c>
      <c r="L92" s="3">
        <v>95.308080000000004</v>
      </c>
      <c r="M92" s="3" t="s">
        <v>63</v>
      </c>
      <c r="N92" s="3"/>
      <c r="O92" s="3"/>
    </row>
    <row r="93" spans="1:15" x14ac:dyDescent="0.25">
      <c r="A93" s="3" t="s">
        <v>185</v>
      </c>
      <c r="B93" s="3" t="s">
        <v>203</v>
      </c>
      <c r="C93" s="3">
        <v>65.760009999999994</v>
      </c>
      <c r="D93" s="3">
        <v>65.757930000000002</v>
      </c>
      <c r="E93" s="3">
        <v>68.728089999999995</v>
      </c>
      <c r="F93" s="3">
        <v>68.864680000000007</v>
      </c>
      <c r="G93" s="3">
        <v>68.514979999999994</v>
      </c>
      <c r="H93" s="3">
        <v>69.80592</v>
      </c>
      <c r="I93" s="3">
        <v>71.114580000000004</v>
      </c>
      <c r="J93" s="3">
        <v>70.278279999999995</v>
      </c>
      <c r="K93" s="3">
        <v>73.133409999999998</v>
      </c>
      <c r="L93" s="3" t="s">
        <v>63</v>
      </c>
      <c r="M93" s="3" t="s">
        <v>63</v>
      </c>
      <c r="N93" s="3"/>
      <c r="O93" s="3"/>
    </row>
    <row r="94" spans="1:15" x14ac:dyDescent="0.25">
      <c r="A94" s="3" t="s">
        <v>185</v>
      </c>
      <c r="B94" s="3" t="s">
        <v>208</v>
      </c>
      <c r="C94" s="3" t="s">
        <v>63</v>
      </c>
      <c r="D94" s="3">
        <v>60.389150000000001</v>
      </c>
      <c r="E94" s="3" t="s">
        <v>63</v>
      </c>
      <c r="F94" s="3" t="s">
        <v>63</v>
      </c>
      <c r="G94" s="3">
        <v>60.434910000000002</v>
      </c>
      <c r="H94" s="3">
        <v>62.491390000000003</v>
      </c>
      <c r="I94" s="3" t="s">
        <v>63</v>
      </c>
      <c r="J94" s="3" t="s">
        <v>63</v>
      </c>
      <c r="K94" s="3" t="s">
        <v>63</v>
      </c>
      <c r="L94" s="3" t="s">
        <v>63</v>
      </c>
      <c r="M94" s="3" t="s">
        <v>63</v>
      </c>
      <c r="N94" s="3"/>
      <c r="O94" s="3"/>
    </row>
    <row r="95" spans="1:15" x14ac:dyDescent="0.25">
      <c r="A95" s="3" t="s">
        <v>185</v>
      </c>
      <c r="B95" s="3" t="s">
        <v>209</v>
      </c>
      <c r="C95" s="3" t="s">
        <v>63</v>
      </c>
      <c r="D95" s="3" t="s">
        <v>63</v>
      </c>
      <c r="E95" s="3" t="s">
        <v>63</v>
      </c>
      <c r="F95" s="3" t="s">
        <v>63</v>
      </c>
      <c r="G95" s="3">
        <v>21.93009</v>
      </c>
      <c r="H95" s="3" t="s">
        <v>63</v>
      </c>
      <c r="I95" s="3" t="s">
        <v>63</v>
      </c>
      <c r="J95" s="3">
        <v>21.553940000000001</v>
      </c>
      <c r="K95" s="3">
        <v>22.376169999999998</v>
      </c>
      <c r="L95" s="3" t="s">
        <v>63</v>
      </c>
      <c r="M95" s="3" t="s">
        <v>63</v>
      </c>
      <c r="N95" s="3"/>
      <c r="O95" s="3"/>
    </row>
    <row r="96" spans="1:15" x14ac:dyDescent="0.25">
      <c r="A96" s="3" t="s">
        <v>185</v>
      </c>
      <c r="B96" s="3" t="s">
        <v>211</v>
      </c>
      <c r="C96" s="3" t="s">
        <v>63</v>
      </c>
      <c r="D96" s="3">
        <v>72.453000000000003</v>
      </c>
      <c r="E96" s="3" t="s">
        <v>63</v>
      </c>
      <c r="F96" s="3" t="s">
        <v>63</v>
      </c>
      <c r="G96" s="3" t="s">
        <v>63</v>
      </c>
      <c r="H96" s="3" t="s">
        <v>63</v>
      </c>
      <c r="I96" s="3" t="s">
        <v>63</v>
      </c>
      <c r="J96" s="3" t="s">
        <v>63</v>
      </c>
      <c r="K96" s="3">
        <v>55.411239999999999</v>
      </c>
      <c r="L96" s="3" t="s">
        <v>63</v>
      </c>
      <c r="M96" s="3" t="s">
        <v>63</v>
      </c>
      <c r="N96" s="3"/>
      <c r="O96" s="3"/>
    </row>
    <row r="97" spans="1:15" x14ac:dyDescent="0.25">
      <c r="A97" s="3" t="s">
        <v>185</v>
      </c>
      <c r="B97" s="3" t="s">
        <v>212</v>
      </c>
      <c r="C97" s="3" t="s">
        <v>63</v>
      </c>
      <c r="D97" s="3">
        <v>100</v>
      </c>
      <c r="E97" s="3" t="s">
        <v>63</v>
      </c>
      <c r="F97" s="3" t="s">
        <v>63</v>
      </c>
      <c r="G97" s="3">
        <v>100</v>
      </c>
      <c r="H97" s="3">
        <v>100</v>
      </c>
      <c r="I97" s="3" t="s">
        <v>63</v>
      </c>
      <c r="J97" s="3" t="s">
        <v>63</v>
      </c>
      <c r="K97" s="3" t="s">
        <v>63</v>
      </c>
      <c r="L97" s="3">
        <v>93.014539999999997</v>
      </c>
      <c r="M97" s="3" t="s">
        <v>63</v>
      </c>
      <c r="N97" s="3"/>
      <c r="O97" s="3"/>
    </row>
    <row r="98" spans="1:15" x14ac:dyDescent="0.25">
      <c r="A98" s="3" t="s">
        <v>185</v>
      </c>
      <c r="B98" s="3" t="s">
        <v>214</v>
      </c>
      <c r="C98" s="3" t="s">
        <v>63</v>
      </c>
      <c r="D98" s="3" t="s">
        <v>63</v>
      </c>
      <c r="E98" s="3" t="s">
        <v>63</v>
      </c>
      <c r="F98" s="3">
        <v>85.242930000000001</v>
      </c>
      <c r="G98" s="3" t="s">
        <v>63</v>
      </c>
      <c r="H98" s="3" t="s">
        <v>63</v>
      </c>
      <c r="I98" s="3" t="s">
        <v>63</v>
      </c>
      <c r="J98" s="3" t="s">
        <v>63</v>
      </c>
      <c r="K98" s="3" t="s">
        <v>63</v>
      </c>
      <c r="L98" s="3" t="s">
        <v>63</v>
      </c>
      <c r="M98" s="3" t="s">
        <v>63</v>
      </c>
      <c r="N98" s="3"/>
      <c r="O98" s="3"/>
    </row>
    <row r="99" spans="1:15" x14ac:dyDescent="0.25">
      <c r="A99" s="3" t="s">
        <v>185</v>
      </c>
      <c r="B99" s="3" t="s">
        <v>216</v>
      </c>
      <c r="C99" s="3">
        <v>13.68571</v>
      </c>
      <c r="D99" s="3" t="s">
        <v>63</v>
      </c>
      <c r="E99" s="3" t="s">
        <v>63</v>
      </c>
      <c r="F99" s="3" t="s">
        <v>63</v>
      </c>
      <c r="G99" s="3" t="s">
        <v>63</v>
      </c>
      <c r="H99" s="3" t="s">
        <v>63</v>
      </c>
      <c r="I99" s="3" t="s">
        <v>63</v>
      </c>
      <c r="J99" s="3" t="s">
        <v>63</v>
      </c>
      <c r="K99" s="3" t="s">
        <v>63</v>
      </c>
      <c r="L99" s="3" t="s">
        <v>63</v>
      </c>
      <c r="M99" s="3" t="s">
        <v>63</v>
      </c>
      <c r="N99" s="3"/>
      <c r="O99" s="3"/>
    </row>
    <row r="100" spans="1:15" x14ac:dyDescent="0.25">
      <c r="A100" s="3" t="s">
        <v>185</v>
      </c>
      <c r="B100" s="3" t="s">
        <v>247</v>
      </c>
      <c r="C100" s="3">
        <v>85.006309999999999</v>
      </c>
      <c r="D100" s="3" t="s">
        <v>63</v>
      </c>
      <c r="E100" s="3" t="s">
        <v>63</v>
      </c>
      <c r="F100" s="3" t="s">
        <v>63</v>
      </c>
      <c r="G100" s="3" t="s">
        <v>63</v>
      </c>
      <c r="H100" s="3" t="s">
        <v>63</v>
      </c>
      <c r="I100" s="3" t="s">
        <v>63</v>
      </c>
      <c r="J100" s="3" t="s">
        <v>63</v>
      </c>
      <c r="K100" s="3" t="s">
        <v>63</v>
      </c>
      <c r="L100" s="3" t="s">
        <v>63</v>
      </c>
      <c r="M100" s="3" t="s">
        <v>63</v>
      </c>
      <c r="N100" s="3"/>
      <c r="O100" s="3"/>
    </row>
    <row r="101" spans="1:15" x14ac:dyDescent="0.25">
      <c r="A101" s="3" t="s">
        <v>185</v>
      </c>
      <c r="B101" s="3" t="s">
        <v>217</v>
      </c>
      <c r="C101" s="3" t="s">
        <v>63</v>
      </c>
      <c r="D101" s="3" t="s">
        <v>63</v>
      </c>
      <c r="E101" s="3" t="s">
        <v>63</v>
      </c>
      <c r="F101" s="3" t="s">
        <v>63</v>
      </c>
      <c r="G101" s="3" t="s">
        <v>63</v>
      </c>
      <c r="H101" s="3" t="s">
        <v>63</v>
      </c>
      <c r="I101" s="3" t="s">
        <v>63</v>
      </c>
      <c r="J101" s="3">
        <v>61.343969999999999</v>
      </c>
      <c r="K101" s="3">
        <v>67.009050000000002</v>
      </c>
      <c r="L101" s="3" t="s">
        <v>63</v>
      </c>
      <c r="M101" s="3" t="s">
        <v>63</v>
      </c>
      <c r="N101" s="3"/>
      <c r="O101" s="3"/>
    </row>
    <row r="102" spans="1:15" x14ac:dyDescent="0.25">
      <c r="A102" s="3" t="s">
        <v>185</v>
      </c>
      <c r="B102" s="3" t="s">
        <v>218</v>
      </c>
      <c r="C102" s="3" t="s">
        <v>63</v>
      </c>
      <c r="D102" s="3">
        <v>37.596899999999998</v>
      </c>
      <c r="E102" s="3">
        <v>34.482759999999999</v>
      </c>
      <c r="F102" s="3" t="s">
        <v>63</v>
      </c>
      <c r="G102" s="3" t="s">
        <v>63</v>
      </c>
      <c r="H102" s="3" t="s">
        <v>63</v>
      </c>
      <c r="I102" s="3">
        <v>20.216049999999999</v>
      </c>
      <c r="J102" s="3" t="s">
        <v>63</v>
      </c>
      <c r="K102" s="3" t="s">
        <v>63</v>
      </c>
      <c r="L102" s="3" t="s">
        <v>63</v>
      </c>
      <c r="M102" s="3" t="s">
        <v>63</v>
      </c>
      <c r="N102" s="3"/>
      <c r="O102" s="3"/>
    </row>
    <row r="103" spans="1:15" x14ac:dyDescent="0.25">
      <c r="A103" s="3" t="s">
        <v>185</v>
      </c>
      <c r="B103" s="3" t="s">
        <v>221</v>
      </c>
      <c r="C103" s="3" t="s">
        <v>63</v>
      </c>
      <c r="D103" s="3">
        <v>59.027670000000001</v>
      </c>
      <c r="E103" s="3">
        <v>60.747030000000002</v>
      </c>
      <c r="F103" s="3">
        <v>64.321029999999993</v>
      </c>
      <c r="G103" s="3" t="s">
        <v>63</v>
      </c>
      <c r="H103" s="3">
        <v>68.687359999999998</v>
      </c>
      <c r="I103" s="3" t="s">
        <v>63</v>
      </c>
      <c r="J103" s="3" t="s">
        <v>63</v>
      </c>
      <c r="K103" s="3" t="s">
        <v>63</v>
      </c>
      <c r="L103" s="3">
        <v>72.043440000000004</v>
      </c>
      <c r="M103" s="3" t="s">
        <v>63</v>
      </c>
      <c r="N103" s="3"/>
      <c r="O103" s="3"/>
    </row>
    <row r="104" spans="1:15" x14ac:dyDescent="0.25">
      <c r="A104" s="3" t="s">
        <v>185</v>
      </c>
      <c r="B104" s="3" t="s">
        <v>223</v>
      </c>
      <c r="C104" s="3" t="s">
        <v>63</v>
      </c>
      <c r="D104" s="3">
        <v>44.331000000000003</v>
      </c>
      <c r="E104" s="3" t="s">
        <v>63</v>
      </c>
      <c r="F104" s="3" t="s">
        <v>63</v>
      </c>
      <c r="G104" s="3" t="s">
        <v>63</v>
      </c>
      <c r="H104" s="3" t="s">
        <v>63</v>
      </c>
      <c r="I104" s="3" t="s">
        <v>63</v>
      </c>
      <c r="J104" s="3" t="s">
        <v>63</v>
      </c>
      <c r="K104" s="3" t="s">
        <v>63</v>
      </c>
      <c r="L104" s="3" t="s">
        <v>63</v>
      </c>
      <c r="M104" s="3" t="s">
        <v>63</v>
      </c>
      <c r="N104" s="3"/>
      <c r="O104" s="3"/>
    </row>
    <row r="105" spans="1:15" x14ac:dyDescent="0.25">
      <c r="A105" s="3" t="s">
        <v>185</v>
      </c>
      <c r="B105" s="3" t="s">
        <v>227</v>
      </c>
      <c r="C105" s="3" t="s">
        <v>63</v>
      </c>
      <c r="D105" s="3" t="s">
        <v>63</v>
      </c>
      <c r="E105" s="3">
        <v>92.653720000000007</v>
      </c>
      <c r="F105" s="3" t="s">
        <v>63</v>
      </c>
      <c r="G105" s="3" t="s">
        <v>63</v>
      </c>
      <c r="H105" s="3" t="s">
        <v>63</v>
      </c>
      <c r="I105" s="3" t="s">
        <v>63</v>
      </c>
      <c r="J105" s="3" t="s">
        <v>63</v>
      </c>
      <c r="K105" s="3" t="s">
        <v>63</v>
      </c>
      <c r="L105" s="3" t="s">
        <v>63</v>
      </c>
      <c r="M105" s="3" t="s">
        <v>63</v>
      </c>
      <c r="N105" s="3"/>
      <c r="O105" s="3"/>
    </row>
    <row r="106" spans="1:15" x14ac:dyDescent="0.25">
      <c r="A106" s="3"/>
      <c r="B106" s="3"/>
      <c r="C106" s="3"/>
      <c r="D106" s="3"/>
      <c r="E106" s="3"/>
      <c r="F106" s="3"/>
      <c r="G106" s="3"/>
      <c r="H106" s="3"/>
      <c r="I106" s="3"/>
      <c r="J106" s="3"/>
      <c r="K106" s="3"/>
      <c r="L106" s="3"/>
      <c r="M106" s="3"/>
      <c r="N106" s="3"/>
      <c r="O106" s="3"/>
    </row>
    <row r="107" spans="1:15" x14ac:dyDescent="0.25">
      <c r="A107" s="3"/>
      <c r="B107" s="3"/>
      <c r="C107" s="3"/>
      <c r="D107" s="3"/>
      <c r="E107" s="3"/>
      <c r="F107" s="3"/>
      <c r="G107" s="3"/>
      <c r="H107" s="3"/>
      <c r="I107" s="3"/>
      <c r="J107" s="3"/>
      <c r="K107" s="3"/>
      <c r="L107" s="3"/>
      <c r="M107" s="3"/>
      <c r="N107" s="3"/>
      <c r="O107" s="3"/>
    </row>
    <row r="108" spans="1:15" x14ac:dyDescent="0.25">
      <c r="A108" s="3"/>
      <c r="B108" s="3"/>
      <c r="C108" s="3"/>
      <c r="D108" s="3"/>
      <c r="E108" s="3"/>
      <c r="F108" s="3"/>
      <c r="G108" s="3"/>
      <c r="H108" s="3"/>
      <c r="I108" s="3"/>
      <c r="J108" s="3"/>
      <c r="K108" s="3"/>
      <c r="L108" s="3"/>
      <c r="M108" s="3"/>
      <c r="N108" s="3"/>
      <c r="O108" s="3"/>
    </row>
    <row r="109" spans="1:15" x14ac:dyDescent="0.25">
      <c r="A109" s="3"/>
      <c r="B109" s="3"/>
      <c r="C109" s="3"/>
      <c r="D109" s="3"/>
      <c r="E109" s="3"/>
      <c r="F109" s="3"/>
      <c r="G109" s="3"/>
      <c r="H109" s="3"/>
      <c r="I109" s="3"/>
      <c r="J109" s="3"/>
      <c r="K109" s="3"/>
      <c r="L109" s="3"/>
      <c r="M109" s="3"/>
      <c r="N109" s="3"/>
      <c r="O109" s="3"/>
    </row>
    <row r="110" spans="1:15" x14ac:dyDescent="0.25">
      <c r="A110" s="3"/>
      <c r="B110" s="3"/>
      <c r="C110" s="3"/>
      <c r="D110" s="3"/>
      <c r="E110" s="3"/>
      <c r="F110" s="3"/>
      <c r="G110" s="3"/>
      <c r="H110" s="3"/>
      <c r="I110" s="3"/>
      <c r="J110" s="3"/>
      <c r="K110" s="3"/>
      <c r="L110" s="3"/>
      <c r="M110" s="3"/>
      <c r="N110" s="3"/>
      <c r="O110" s="3"/>
    </row>
    <row r="111" spans="1:15" x14ac:dyDescent="0.25">
      <c r="A111" s="3"/>
      <c r="B111" s="3"/>
      <c r="C111" s="3"/>
      <c r="D111" s="3"/>
      <c r="E111" s="3"/>
      <c r="F111" s="3"/>
      <c r="G111" s="3"/>
      <c r="H111" s="3"/>
      <c r="I111" s="3"/>
      <c r="J111" s="3"/>
      <c r="K111" s="3"/>
      <c r="L111" s="3"/>
      <c r="M111" s="3"/>
      <c r="N111" s="3"/>
      <c r="O111" s="3"/>
    </row>
    <row r="112" spans="1:15" x14ac:dyDescent="0.25">
      <c r="A112" s="3"/>
      <c r="B112" s="3"/>
      <c r="C112" s="3"/>
      <c r="D112" s="3"/>
      <c r="E112" s="3"/>
      <c r="F112" s="3"/>
      <c r="G112" s="3"/>
      <c r="H112" s="3"/>
      <c r="I112" s="3"/>
      <c r="J112" s="3"/>
      <c r="K112" s="3"/>
      <c r="L112" s="3"/>
      <c r="M112" s="3"/>
      <c r="N112" s="3"/>
      <c r="O112" s="3"/>
    </row>
    <row r="113" spans="1:15" x14ac:dyDescent="0.25">
      <c r="A113" s="3"/>
      <c r="B113" s="3"/>
      <c r="C113" s="3"/>
      <c r="D113" s="3"/>
      <c r="E113" s="3"/>
      <c r="F113" s="3"/>
      <c r="G113" s="3"/>
      <c r="H113" s="3"/>
      <c r="I113" s="3"/>
      <c r="J113" s="3"/>
      <c r="K113" s="3"/>
      <c r="L113" s="3"/>
      <c r="M113" s="3"/>
      <c r="N113" s="3"/>
      <c r="O113" s="3"/>
    </row>
    <row r="114" spans="1:15" x14ac:dyDescent="0.25">
      <c r="A114" s="3"/>
      <c r="B114" s="3"/>
      <c r="C114" s="3"/>
      <c r="D114" s="3"/>
      <c r="E114" s="3"/>
      <c r="F114" s="3"/>
      <c r="G114" s="3"/>
      <c r="H114" s="3"/>
      <c r="I114" s="3"/>
      <c r="J114" s="3"/>
      <c r="K114" s="3"/>
      <c r="L114" s="3"/>
      <c r="M114" s="3"/>
      <c r="N114" s="3"/>
      <c r="O114" s="3"/>
    </row>
    <row r="115" spans="1:15" x14ac:dyDescent="0.25">
      <c r="A115" s="3"/>
      <c r="B115" s="3"/>
      <c r="C115" s="3"/>
      <c r="D115" s="3"/>
      <c r="E115" s="3"/>
      <c r="F115" s="3"/>
      <c r="G115" s="3"/>
      <c r="H115" s="3"/>
      <c r="I115" s="3"/>
      <c r="J115" s="3"/>
      <c r="K115" s="3"/>
      <c r="L115" s="3"/>
      <c r="M115" s="3"/>
      <c r="N115" s="3"/>
      <c r="O115" s="3"/>
    </row>
    <row r="116" spans="1:15" x14ac:dyDescent="0.25">
      <c r="A116" s="3"/>
      <c r="B116" s="3"/>
      <c r="C116" s="3"/>
      <c r="D116" s="3"/>
      <c r="E116" s="3"/>
      <c r="F116" s="3"/>
      <c r="G116" s="3"/>
      <c r="H116" s="3"/>
      <c r="I116" s="3"/>
      <c r="J116" s="3"/>
      <c r="K116" s="3"/>
      <c r="L116" s="3"/>
      <c r="M116" s="3"/>
      <c r="N116" s="3"/>
      <c r="O116" s="3"/>
    </row>
    <row r="117" spans="1:15" x14ac:dyDescent="0.25">
      <c r="A117" s="3"/>
      <c r="B117" s="3"/>
      <c r="C117" s="3"/>
      <c r="D117" s="3"/>
      <c r="E117" s="3"/>
      <c r="F117" s="3"/>
      <c r="G117" s="3"/>
      <c r="H117" s="3"/>
      <c r="I117" s="3"/>
      <c r="J117" s="3"/>
      <c r="K117" s="3"/>
      <c r="L117" s="3"/>
      <c r="M117" s="3"/>
      <c r="N117" s="3"/>
      <c r="O117" s="3"/>
    </row>
    <row r="118" spans="1:15" x14ac:dyDescent="0.25">
      <c r="A118" s="3"/>
      <c r="B118" s="3"/>
      <c r="C118" s="3"/>
      <c r="D118" s="3"/>
      <c r="E118" s="3"/>
      <c r="F118" s="3"/>
      <c r="G118" s="3"/>
      <c r="H118" s="3"/>
      <c r="I118" s="3"/>
      <c r="J118" s="3"/>
      <c r="K118" s="3"/>
      <c r="L118" s="3"/>
      <c r="M118" s="3"/>
      <c r="N118" s="3"/>
      <c r="O118" s="3"/>
    </row>
    <row r="119" spans="1:15" x14ac:dyDescent="0.25">
      <c r="A119" s="3"/>
      <c r="B119" s="3"/>
      <c r="C119" s="3"/>
      <c r="D119" s="3"/>
      <c r="E119" s="3"/>
      <c r="F119" s="3"/>
      <c r="G119" s="3"/>
      <c r="H119" s="3"/>
      <c r="I119" s="3"/>
      <c r="J119" s="3"/>
      <c r="K119" s="3"/>
      <c r="L119" s="3"/>
      <c r="M119" s="3"/>
      <c r="N119" s="3"/>
      <c r="O119" s="3"/>
    </row>
    <row r="120" spans="1:15" x14ac:dyDescent="0.25">
      <c r="A120" s="3"/>
      <c r="B120" s="3"/>
      <c r="C120" s="3"/>
      <c r="D120" s="3"/>
      <c r="E120" s="3"/>
      <c r="F120" s="3"/>
      <c r="G120" s="3"/>
      <c r="H120" s="3"/>
      <c r="I120" s="3"/>
      <c r="J120" s="3"/>
      <c r="K120" s="3"/>
      <c r="L120" s="3"/>
      <c r="M120" s="3"/>
      <c r="N120" s="3"/>
      <c r="O120" s="3"/>
    </row>
    <row r="121" spans="1:15" x14ac:dyDescent="0.25">
      <c r="A121" s="3"/>
      <c r="B121" s="3"/>
      <c r="C121" s="3"/>
      <c r="D121" s="3"/>
      <c r="E121" s="3"/>
      <c r="F121" s="3"/>
      <c r="G121" s="3"/>
      <c r="H121" s="3"/>
      <c r="I121" s="3"/>
      <c r="J121" s="3"/>
      <c r="K121" s="3"/>
      <c r="L121" s="3"/>
      <c r="M121" s="3"/>
      <c r="N121" s="3"/>
      <c r="O121" s="3"/>
    </row>
    <row r="122" spans="1:15" x14ac:dyDescent="0.25">
      <c r="A122" s="3"/>
      <c r="B122" s="3"/>
      <c r="C122" s="3"/>
      <c r="D122" s="3"/>
      <c r="E122" s="3"/>
      <c r="F122" s="3"/>
      <c r="G122" s="3"/>
      <c r="H122" s="3"/>
      <c r="I122" s="3"/>
      <c r="J122" s="3"/>
      <c r="K122" s="3"/>
      <c r="L122" s="3"/>
      <c r="M122" s="3"/>
      <c r="N122" s="3"/>
      <c r="O122" s="3"/>
    </row>
    <row r="123" spans="1:15" x14ac:dyDescent="0.25">
      <c r="A123" s="3"/>
      <c r="B123" s="3"/>
      <c r="C123" s="3"/>
      <c r="D123" s="3"/>
      <c r="E123" s="3"/>
      <c r="F123" s="3"/>
      <c r="G123" s="3"/>
      <c r="H123" s="3"/>
      <c r="I123" s="3"/>
      <c r="J123" s="3"/>
      <c r="K123" s="3"/>
      <c r="L123" s="3"/>
      <c r="M123" s="3"/>
      <c r="N123" s="3"/>
      <c r="O123" s="3"/>
    </row>
    <row r="124" spans="1:15" x14ac:dyDescent="0.25">
      <c r="A124" s="3"/>
      <c r="B124" s="3"/>
      <c r="C124" s="3"/>
      <c r="D124" s="3"/>
      <c r="E124" s="3"/>
      <c r="F124" s="3"/>
      <c r="G124" s="3"/>
      <c r="H124" s="3"/>
      <c r="I124" s="3"/>
      <c r="J124" s="3"/>
      <c r="K124" s="3"/>
      <c r="L124" s="3"/>
      <c r="M124" s="3"/>
      <c r="N124" s="3"/>
      <c r="O124" s="3"/>
    </row>
    <row r="125" spans="1:15" x14ac:dyDescent="0.25">
      <c r="A125" s="3"/>
      <c r="B125" s="3"/>
      <c r="C125" s="3"/>
      <c r="D125" s="3"/>
      <c r="E125" s="3"/>
      <c r="F125" s="3"/>
      <c r="G125" s="3"/>
      <c r="H125" s="3"/>
      <c r="I125" s="3"/>
      <c r="J125" s="3"/>
      <c r="K125" s="3"/>
      <c r="L125" s="3"/>
      <c r="M125" s="3"/>
      <c r="N125" s="3"/>
      <c r="O125" s="3"/>
    </row>
    <row r="126" spans="1:15" x14ac:dyDescent="0.25">
      <c r="A126" s="3"/>
      <c r="B126" s="3"/>
      <c r="C126" s="3"/>
      <c r="D126" s="3"/>
      <c r="E126" s="3"/>
      <c r="F126" s="3"/>
      <c r="G126" s="3"/>
      <c r="H126" s="3"/>
      <c r="I126" s="3"/>
      <c r="J126" s="3"/>
      <c r="K126" s="3"/>
      <c r="L126" s="3"/>
      <c r="M126" s="3"/>
      <c r="N126" s="3"/>
      <c r="O126" s="3"/>
    </row>
    <row r="127" spans="1:15" x14ac:dyDescent="0.25">
      <c r="A127" s="3"/>
      <c r="B127" s="3"/>
      <c r="C127" s="3"/>
      <c r="D127" s="3"/>
      <c r="E127" s="3"/>
      <c r="F127" s="3"/>
      <c r="G127" s="3"/>
      <c r="H127" s="3"/>
      <c r="I127" s="3"/>
      <c r="J127" s="3"/>
      <c r="K127" s="3"/>
      <c r="L127" s="3"/>
      <c r="M127" s="3"/>
      <c r="N127" s="3"/>
      <c r="O127" s="3"/>
    </row>
    <row r="128" spans="1:15" x14ac:dyDescent="0.25">
      <c r="A128" s="3"/>
      <c r="B128" s="3"/>
      <c r="C128" s="3"/>
      <c r="D128" s="3"/>
      <c r="E128" s="3"/>
      <c r="F128" s="3"/>
      <c r="G128" s="3"/>
      <c r="H128" s="3"/>
      <c r="I128" s="3"/>
      <c r="J128" s="3"/>
      <c r="K128" s="3"/>
      <c r="L128" s="3"/>
      <c r="M128" s="3"/>
      <c r="N128" s="3"/>
      <c r="O128" s="3"/>
    </row>
    <row r="129" spans="1:15" x14ac:dyDescent="0.25">
      <c r="A129" s="3"/>
      <c r="B129" s="3"/>
      <c r="C129" s="3"/>
      <c r="D129" s="3"/>
      <c r="E129" s="3"/>
      <c r="F129" s="3"/>
      <c r="G129" s="3"/>
      <c r="H129" s="3"/>
      <c r="I129" s="3"/>
      <c r="J129" s="3"/>
      <c r="K129" s="3"/>
      <c r="L129" s="3"/>
      <c r="M129" s="3"/>
      <c r="N129" s="3"/>
      <c r="O129" s="3"/>
    </row>
    <row r="130" spans="1:15" x14ac:dyDescent="0.25">
      <c r="A130" s="3"/>
      <c r="B130" s="3"/>
      <c r="C130" s="3"/>
      <c r="D130" s="3"/>
      <c r="E130" s="3"/>
      <c r="F130" s="3"/>
      <c r="G130" s="3"/>
      <c r="H130" s="3"/>
      <c r="I130" s="3"/>
      <c r="J130" s="3"/>
      <c r="K130" s="3"/>
      <c r="L130" s="3"/>
      <c r="M130" s="3"/>
      <c r="N130" s="3"/>
      <c r="O130" s="3"/>
    </row>
    <row r="131" spans="1:15" x14ac:dyDescent="0.25">
      <c r="A131" s="3"/>
      <c r="B131" s="3"/>
      <c r="C131" s="3"/>
      <c r="D131" s="3"/>
      <c r="E131" s="3"/>
      <c r="F131" s="3"/>
      <c r="G131" s="3"/>
      <c r="H131" s="3"/>
      <c r="I131" s="3"/>
      <c r="J131" s="3"/>
      <c r="K131" s="3"/>
      <c r="L131" s="3"/>
      <c r="M131" s="3"/>
      <c r="N131" s="3"/>
      <c r="O131" s="3"/>
    </row>
    <row r="132" spans="1:15" x14ac:dyDescent="0.25">
      <c r="A132" s="3"/>
      <c r="B132" s="3"/>
      <c r="C132" s="3"/>
      <c r="D132" s="3"/>
      <c r="E132" s="3"/>
      <c r="F132" s="3"/>
      <c r="G132" s="3"/>
      <c r="H132" s="3"/>
      <c r="I132" s="3"/>
      <c r="J132" s="3"/>
      <c r="K132" s="3"/>
      <c r="L132" s="3"/>
      <c r="M132" s="3"/>
      <c r="N132" s="3"/>
      <c r="O132" s="3"/>
    </row>
    <row r="133" spans="1:15" x14ac:dyDescent="0.25">
      <c r="A133" s="3"/>
      <c r="B133" s="3"/>
      <c r="C133" s="3"/>
      <c r="D133" s="3"/>
      <c r="E133" s="3"/>
      <c r="F133" s="3"/>
      <c r="G133" s="3"/>
      <c r="H133" s="3"/>
      <c r="I133" s="3"/>
      <c r="J133" s="3"/>
      <c r="K133" s="3"/>
      <c r="L133" s="3"/>
      <c r="M133" s="3"/>
      <c r="N133" s="3"/>
      <c r="O133" s="3"/>
    </row>
    <row r="134" spans="1:15" x14ac:dyDescent="0.25">
      <c r="A134" s="3"/>
      <c r="B134" s="3"/>
      <c r="C134" s="3"/>
      <c r="D134" s="3"/>
      <c r="E134" s="3"/>
      <c r="F134" s="3"/>
      <c r="G134" s="3"/>
      <c r="H134" s="3"/>
      <c r="I134" s="3"/>
      <c r="J134" s="3"/>
      <c r="K134" s="3"/>
      <c r="L134" s="3"/>
      <c r="M134" s="3"/>
      <c r="N134" s="3"/>
      <c r="O134" s="3"/>
    </row>
    <row r="135" spans="1:15" x14ac:dyDescent="0.25">
      <c r="A135" s="3"/>
      <c r="B135" s="3"/>
      <c r="C135" s="3"/>
      <c r="D135" s="3"/>
      <c r="E135" s="3"/>
      <c r="F135" s="3"/>
      <c r="G135" s="3"/>
      <c r="H135" s="3"/>
      <c r="I135" s="3"/>
      <c r="J135" s="3"/>
      <c r="K135" s="3"/>
      <c r="L135" s="3"/>
      <c r="M135" s="3"/>
      <c r="N135" s="3"/>
      <c r="O135" s="3"/>
    </row>
    <row r="136" spans="1:15" x14ac:dyDescent="0.25">
      <c r="A136" s="3"/>
      <c r="B136" s="3"/>
      <c r="C136" s="3"/>
      <c r="D136" s="3"/>
      <c r="E136" s="3"/>
      <c r="F136" s="3"/>
      <c r="G136" s="3"/>
      <c r="H136" s="3"/>
      <c r="I136" s="3"/>
      <c r="J136" s="3"/>
      <c r="K136" s="3"/>
      <c r="L136" s="3"/>
      <c r="M136" s="3"/>
      <c r="N136" s="3"/>
      <c r="O136" s="3"/>
    </row>
    <row r="137" spans="1:15" x14ac:dyDescent="0.25">
      <c r="A137" s="3"/>
      <c r="B137" s="3"/>
      <c r="C137" s="3"/>
      <c r="D137" s="3"/>
      <c r="E137" s="3"/>
      <c r="F137" s="3"/>
      <c r="G137" s="3"/>
      <c r="H137" s="3"/>
      <c r="I137" s="3"/>
      <c r="J137" s="3"/>
      <c r="K137" s="3"/>
      <c r="L137" s="3"/>
      <c r="M137" s="3"/>
      <c r="N137" s="3"/>
      <c r="O137" s="3"/>
    </row>
    <row r="138" spans="1:15" x14ac:dyDescent="0.25">
      <c r="A138" s="3"/>
      <c r="B138" s="3"/>
      <c r="C138" s="3"/>
      <c r="D138" s="3"/>
      <c r="E138" s="3"/>
      <c r="F138" s="3"/>
      <c r="G138" s="3"/>
      <c r="H138" s="3"/>
      <c r="I138" s="3"/>
      <c r="J138" s="3"/>
      <c r="K138" s="3"/>
      <c r="L138" s="3"/>
      <c r="M138" s="3"/>
      <c r="N138" s="3"/>
      <c r="O138" s="3"/>
    </row>
    <row r="139" spans="1:15" x14ac:dyDescent="0.25">
      <c r="A139" s="3"/>
      <c r="B139" s="3"/>
      <c r="C139" s="3"/>
      <c r="D139" s="3"/>
      <c r="E139" s="3"/>
      <c r="F139" s="3"/>
      <c r="G139" s="3"/>
      <c r="H139" s="3"/>
      <c r="I139" s="3"/>
      <c r="J139" s="3"/>
      <c r="K139" s="3"/>
      <c r="L139" s="3"/>
      <c r="M139" s="3"/>
      <c r="N139" s="3"/>
      <c r="O139" s="3"/>
    </row>
    <row r="140" spans="1:15" x14ac:dyDescent="0.25">
      <c r="A140" s="3"/>
      <c r="B140" s="3"/>
      <c r="C140" s="3"/>
      <c r="D140" s="3"/>
      <c r="E140" s="3"/>
      <c r="F140" s="3"/>
      <c r="G140" s="3"/>
      <c r="H140" s="3"/>
      <c r="I140" s="3"/>
      <c r="J140" s="3"/>
      <c r="K140" s="3"/>
      <c r="L140" s="3"/>
      <c r="M140" s="3"/>
      <c r="N140" s="3"/>
      <c r="O140" s="3"/>
    </row>
    <row r="141" spans="1:15" x14ac:dyDescent="0.25">
      <c r="A141" s="3"/>
      <c r="B141" s="3"/>
      <c r="C141" s="3"/>
      <c r="D141" s="3"/>
      <c r="E141" s="3"/>
      <c r="F141" s="3"/>
      <c r="G141" s="3"/>
      <c r="H141" s="3"/>
      <c r="I141" s="3"/>
      <c r="J141" s="3"/>
      <c r="K141" s="3"/>
      <c r="L141" s="3"/>
      <c r="M141" s="3"/>
      <c r="N141" s="3"/>
      <c r="O141" s="3"/>
    </row>
    <row r="142" spans="1:15" x14ac:dyDescent="0.25">
      <c r="A142" s="3"/>
      <c r="B142" s="3"/>
      <c r="C142" s="3"/>
      <c r="D142" s="3"/>
      <c r="E142" s="3"/>
      <c r="F142" s="3"/>
      <c r="G142" s="3"/>
      <c r="H142" s="3"/>
      <c r="I142" s="3"/>
      <c r="J142" s="3"/>
      <c r="K142" s="3"/>
      <c r="L142" s="3"/>
      <c r="M142" s="3"/>
      <c r="N142" s="3"/>
      <c r="O142" s="3"/>
    </row>
    <row r="143" spans="1:15" x14ac:dyDescent="0.25">
      <c r="A143" s="3"/>
      <c r="B143" s="3"/>
      <c r="C143" s="3"/>
      <c r="D143" s="3"/>
      <c r="E143" s="3"/>
      <c r="F143" s="3"/>
      <c r="G143" s="3"/>
      <c r="H143" s="3"/>
      <c r="I143" s="3"/>
      <c r="J143" s="3"/>
      <c r="K143" s="3"/>
      <c r="L143" s="3"/>
      <c r="M143" s="3"/>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309</v>
      </c>
    </row>
    <row r="4" spans="1:15" x14ac:dyDescent="0.25">
      <c r="A4" t="s">
        <v>310</v>
      </c>
    </row>
    <row r="5" spans="1:15" x14ac:dyDescent="0.25">
      <c r="A5" t="s">
        <v>311</v>
      </c>
    </row>
    <row r="6" spans="1:15" x14ac:dyDescent="0.25">
      <c r="A6" t="s">
        <v>315</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64</v>
      </c>
      <c r="C11" s="3">
        <v>40.693899999999999</v>
      </c>
      <c r="D11" s="3">
        <v>46.80847</v>
      </c>
      <c r="E11" s="3">
        <v>52.084339999999997</v>
      </c>
      <c r="F11" s="3">
        <v>56.186900000000001</v>
      </c>
      <c r="G11" s="3" t="s">
        <v>63</v>
      </c>
      <c r="H11" s="3" t="s">
        <v>63</v>
      </c>
      <c r="I11" s="3">
        <v>58.54383</v>
      </c>
      <c r="J11" s="3" t="s">
        <v>63</v>
      </c>
      <c r="K11" s="3" t="s">
        <v>63</v>
      </c>
      <c r="L11" s="3">
        <v>66.281809999999993</v>
      </c>
      <c r="M11" s="3" t="s">
        <v>63</v>
      </c>
      <c r="N11" s="3"/>
      <c r="O11" s="3"/>
    </row>
    <row r="12" spans="1:15" x14ac:dyDescent="0.25">
      <c r="A12" s="3" t="s">
        <v>61</v>
      </c>
      <c r="B12" s="3" t="s">
        <v>65</v>
      </c>
      <c r="C12" s="3" t="s">
        <v>63</v>
      </c>
      <c r="D12" s="3" t="s">
        <v>63</v>
      </c>
      <c r="E12" s="3" t="s">
        <v>63</v>
      </c>
      <c r="F12" s="3" t="s">
        <v>63</v>
      </c>
      <c r="G12" s="3" t="s">
        <v>63</v>
      </c>
      <c r="H12" s="3">
        <v>100</v>
      </c>
      <c r="I12" s="3">
        <v>100</v>
      </c>
      <c r="J12" s="3">
        <v>100</v>
      </c>
      <c r="K12" s="3">
        <v>100</v>
      </c>
      <c r="L12" s="3" t="s">
        <v>63</v>
      </c>
      <c r="M12" s="3" t="s">
        <v>63</v>
      </c>
      <c r="N12" s="3"/>
      <c r="O12" s="3"/>
    </row>
    <row r="13" spans="1:15" x14ac:dyDescent="0.25">
      <c r="A13" s="3" t="s">
        <v>61</v>
      </c>
      <c r="B13" s="3" t="s">
        <v>66</v>
      </c>
      <c r="C13" s="3" t="s">
        <v>63</v>
      </c>
      <c r="D13" s="3" t="s">
        <v>63</v>
      </c>
      <c r="E13" s="3" t="s">
        <v>63</v>
      </c>
      <c r="F13" s="3" t="s">
        <v>63</v>
      </c>
      <c r="G13" s="3" t="s">
        <v>63</v>
      </c>
      <c r="H13" s="3" t="s">
        <v>63</v>
      </c>
      <c r="I13" s="3" t="s">
        <v>63</v>
      </c>
      <c r="J13" s="3">
        <v>76.361519999999999</v>
      </c>
      <c r="K13" s="3" t="s">
        <v>63</v>
      </c>
      <c r="L13" s="3">
        <v>76.221900000000005</v>
      </c>
      <c r="M13" s="3" t="s">
        <v>63</v>
      </c>
      <c r="N13" s="3"/>
      <c r="O13" s="3"/>
    </row>
    <row r="14" spans="1:15" x14ac:dyDescent="0.25">
      <c r="A14" s="3" t="s">
        <v>61</v>
      </c>
      <c r="B14" s="3" t="s">
        <v>67</v>
      </c>
      <c r="C14" s="3" t="s">
        <v>63</v>
      </c>
      <c r="D14" s="3" t="s">
        <v>63</v>
      </c>
      <c r="E14" s="3" t="s">
        <v>63</v>
      </c>
      <c r="F14" s="3">
        <v>100</v>
      </c>
      <c r="G14" s="3">
        <v>100</v>
      </c>
      <c r="H14" s="3" t="s">
        <v>63</v>
      </c>
      <c r="I14" s="3">
        <v>94.729820000000004</v>
      </c>
      <c r="J14" s="3">
        <v>95.117570000000001</v>
      </c>
      <c r="K14" s="3" t="s">
        <v>63</v>
      </c>
      <c r="L14" s="3" t="s">
        <v>63</v>
      </c>
      <c r="M14" s="3" t="s">
        <v>63</v>
      </c>
      <c r="N14" s="3"/>
      <c r="O14" s="3"/>
    </row>
    <row r="15" spans="1:15" x14ac:dyDescent="0.25">
      <c r="A15" s="3" t="s">
        <v>61</v>
      </c>
      <c r="B15" s="3" t="s">
        <v>70</v>
      </c>
      <c r="C15" s="3" t="s">
        <v>63</v>
      </c>
      <c r="D15" s="3" t="s">
        <v>63</v>
      </c>
      <c r="E15" s="3" t="s">
        <v>63</v>
      </c>
      <c r="F15" s="3" t="s">
        <v>63</v>
      </c>
      <c r="G15" s="3" t="s">
        <v>63</v>
      </c>
      <c r="H15" s="3" t="s">
        <v>63</v>
      </c>
      <c r="I15" s="3" t="s">
        <v>63</v>
      </c>
      <c r="J15" s="3" t="s">
        <v>63</v>
      </c>
      <c r="K15" s="3">
        <v>98.972099999999998</v>
      </c>
      <c r="L15" s="3">
        <v>91.263440000000003</v>
      </c>
      <c r="M15" s="3" t="s">
        <v>63</v>
      </c>
      <c r="N15" s="3"/>
      <c r="O15" s="3"/>
    </row>
    <row r="16" spans="1:15" x14ac:dyDescent="0.25">
      <c r="A16" s="3" t="s">
        <v>61</v>
      </c>
      <c r="B16" s="3" t="s">
        <v>71</v>
      </c>
      <c r="C16" s="3">
        <v>72.303389999999993</v>
      </c>
      <c r="D16" s="3">
        <v>74.264030000000005</v>
      </c>
      <c r="E16" s="3" t="s">
        <v>63</v>
      </c>
      <c r="F16" s="3">
        <v>80.092830000000006</v>
      </c>
      <c r="G16" s="3">
        <v>80.453729999999993</v>
      </c>
      <c r="H16" s="3">
        <v>83.030450000000002</v>
      </c>
      <c r="I16" s="3">
        <v>91.6417</v>
      </c>
      <c r="J16" s="3">
        <v>88.009950000000003</v>
      </c>
      <c r="K16" s="3" t="s">
        <v>63</v>
      </c>
      <c r="L16" s="3">
        <v>81.305170000000004</v>
      </c>
      <c r="M16" s="3" t="s">
        <v>63</v>
      </c>
      <c r="N16" s="3"/>
      <c r="O16" s="3"/>
    </row>
    <row r="17" spans="1:15" x14ac:dyDescent="0.25">
      <c r="A17" s="3" t="s">
        <v>61</v>
      </c>
      <c r="B17" s="3" t="s">
        <v>73</v>
      </c>
      <c r="C17" s="3" t="s">
        <v>63</v>
      </c>
      <c r="D17" s="3" t="s">
        <v>63</v>
      </c>
      <c r="E17" s="3" t="s">
        <v>63</v>
      </c>
      <c r="F17" s="3" t="s">
        <v>63</v>
      </c>
      <c r="G17" s="3" t="s">
        <v>63</v>
      </c>
      <c r="H17" s="3" t="s">
        <v>63</v>
      </c>
      <c r="I17" s="3">
        <v>77.273560000000003</v>
      </c>
      <c r="J17" s="3">
        <v>79.831590000000006</v>
      </c>
      <c r="K17" s="3">
        <v>76.832040000000006</v>
      </c>
      <c r="L17" s="3" t="s">
        <v>63</v>
      </c>
      <c r="M17" s="3" t="s">
        <v>63</v>
      </c>
      <c r="N17" s="3"/>
      <c r="O17" s="3"/>
    </row>
    <row r="18" spans="1:15" x14ac:dyDescent="0.25">
      <c r="A18" s="3" t="s">
        <v>61</v>
      </c>
      <c r="B18" s="3" t="s">
        <v>76</v>
      </c>
      <c r="C18" s="3" t="s">
        <v>63</v>
      </c>
      <c r="D18" s="3" t="s">
        <v>63</v>
      </c>
      <c r="E18" s="3" t="s">
        <v>63</v>
      </c>
      <c r="F18" s="3" t="s">
        <v>63</v>
      </c>
      <c r="G18" s="3" t="s">
        <v>63</v>
      </c>
      <c r="H18" s="3" t="s">
        <v>63</v>
      </c>
      <c r="I18" s="3" t="s">
        <v>63</v>
      </c>
      <c r="J18" s="3">
        <v>93.432339999999996</v>
      </c>
      <c r="K18" s="3" t="s">
        <v>63</v>
      </c>
      <c r="L18" s="3" t="s">
        <v>63</v>
      </c>
      <c r="M18" s="3" t="s">
        <v>63</v>
      </c>
      <c r="N18" s="3"/>
      <c r="O18" s="3"/>
    </row>
    <row r="19" spans="1:15" x14ac:dyDescent="0.25">
      <c r="A19" s="3" t="s">
        <v>77</v>
      </c>
      <c r="B19" s="3" t="s">
        <v>78</v>
      </c>
      <c r="C19" s="3" t="s">
        <v>63</v>
      </c>
      <c r="D19" s="3" t="s">
        <v>63</v>
      </c>
      <c r="E19" s="3" t="s">
        <v>63</v>
      </c>
      <c r="F19" s="3" t="s">
        <v>63</v>
      </c>
      <c r="G19" s="3">
        <v>90.400819999999996</v>
      </c>
      <c r="H19" s="3">
        <v>90.104029999999995</v>
      </c>
      <c r="I19" s="3">
        <v>90.59545</v>
      </c>
      <c r="J19" s="3">
        <v>89.119870000000006</v>
      </c>
      <c r="K19" s="3">
        <v>88.283869999999993</v>
      </c>
      <c r="L19" s="3">
        <v>90.63158</v>
      </c>
      <c r="M19" s="3" t="s">
        <v>63</v>
      </c>
      <c r="N19" s="3"/>
      <c r="O19" s="3"/>
    </row>
    <row r="20" spans="1:15" x14ac:dyDescent="0.25">
      <c r="A20" s="3" t="s">
        <v>77</v>
      </c>
      <c r="B20" s="3" t="s">
        <v>81</v>
      </c>
      <c r="C20" s="3">
        <v>72.671350000000004</v>
      </c>
      <c r="D20" s="3">
        <v>73.297210000000007</v>
      </c>
      <c r="E20" s="3">
        <v>75.113460000000003</v>
      </c>
      <c r="F20" s="3">
        <v>78.347579999999994</v>
      </c>
      <c r="G20" s="3">
        <v>83.274270000000001</v>
      </c>
      <c r="H20" s="3">
        <v>87.438599999999994</v>
      </c>
      <c r="I20" s="3">
        <v>89.722790000000003</v>
      </c>
      <c r="J20" s="3">
        <v>90.920969999999997</v>
      </c>
      <c r="K20" s="3">
        <v>92.607529999999997</v>
      </c>
      <c r="L20" s="3">
        <v>93.939390000000003</v>
      </c>
      <c r="M20" s="3" t="s">
        <v>63</v>
      </c>
      <c r="N20" s="3"/>
      <c r="O20" s="3"/>
    </row>
    <row r="21" spans="1:15" x14ac:dyDescent="0.25">
      <c r="A21" s="3" t="s">
        <v>77</v>
      </c>
      <c r="B21" s="3" t="s">
        <v>84</v>
      </c>
      <c r="C21" s="3">
        <v>99.354699999999994</v>
      </c>
      <c r="D21" s="3">
        <v>99.416820000000001</v>
      </c>
      <c r="E21" s="3">
        <v>99.481729999999999</v>
      </c>
      <c r="F21" s="3">
        <v>99.624960000000002</v>
      </c>
      <c r="G21" s="3">
        <v>99.946979999999996</v>
      </c>
      <c r="H21" s="3">
        <v>98.968770000000006</v>
      </c>
      <c r="I21" s="3">
        <v>98.842979999999997</v>
      </c>
      <c r="J21" s="3">
        <v>98.409580000000005</v>
      </c>
      <c r="K21" s="3" t="s">
        <v>63</v>
      </c>
      <c r="L21" s="3">
        <v>97.567449999999994</v>
      </c>
      <c r="M21" s="3" t="s">
        <v>63</v>
      </c>
      <c r="N21" s="3"/>
      <c r="O21" s="3"/>
    </row>
    <row r="22" spans="1:15" x14ac:dyDescent="0.25">
      <c r="A22" s="3" t="s">
        <v>77</v>
      </c>
      <c r="B22" s="3" t="s">
        <v>87</v>
      </c>
      <c r="C22" s="3">
        <v>100</v>
      </c>
      <c r="D22" s="3" t="s">
        <v>63</v>
      </c>
      <c r="E22" s="3" t="s">
        <v>63</v>
      </c>
      <c r="F22" s="3" t="s">
        <v>63</v>
      </c>
      <c r="G22" s="3">
        <v>95.159000000000006</v>
      </c>
      <c r="H22" s="3" t="s">
        <v>63</v>
      </c>
      <c r="I22" s="3">
        <v>98.413089999999997</v>
      </c>
      <c r="J22" s="3">
        <v>91.853579999999994</v>
      </c>
      <c r="K22" s="3">
        <v>87.72484</v>
      </c>
      <c r="L22" s="3" t="s">
        <v>63</v>
      </c>
      <c r="M22" s="3" t="s">
        <v>63</v>
      </c>
      <c r="N22" s="3"/>
      <c r="O22" s="3"/>
    </row>
    <row r="23" spans="1:15" x14ac:dyDescent="0.25">
      <c r="A23" s="3" t="s">
        <v>77</v>
      </c>
      <c r="B23" s="3" t="s">
        <v>252</v>
      </c>
      <c r="C23" s="3" t="s">
        <v>63</v>
      </c>
      <c r="D23" s="3" t="s">
        <v>63</v>
      </c>
      <c r="E23" s="3" t="s">
        <v>63</v>
      </c>
      <c r="F23" s="3" t="s">
        <v>63</v>
      </c>
      <c r="G23" s="3" t="s">
        <v>63</v>
      </c>
      <c r="H23" s="3" t="s">
        <v>63</v>
      </c>
      <c r="I23" s="3">
        <v>100</v>
      </c>
      <c r="J23" s="3">
        <v>100</v>
      </c>
      <c r="K23" s="3">
        <v>100</v>
      </c>
      <c r="L23" s="3" t="s">
        <v>63</v>
      </c>
      <c r="M23" s="3" t="s">
        <v>63</v>
      </c>
      <c r="N23" s="3"/>
      <c r="O23" s="3"/>
    </row>
    <row r="24" spans="1:15" x14ac:dyDescent="0.25">
      <c r="A24" s="3" t="s">
        <v>77</v>
      </c>
      <c r="B24" s="3" t="s">
        <v>89</v>
      </c>
      <c r="C24" s="3" t="s">
        <v>63</v>
      </c>
      <c r="D24" s="3" t="s">
        <v>63</v>
      </c>
      <c r="E24" s="3" t="s">
        <v>63</v>
      </c>
      <c r="F24" s="3" t="s">
        <v>63</v>
      </c>
      <c r="G24" s="3" t="s">
        <v>63</v>
      </c>
      <c r="H24" s="3">
        <v>100</v>
      </c>
      <c r="I24" s="3">
        <v>100</v>
      </c>
      <c r="J24" s="3">
        <v>100</v>
      </c>
      <c r="K24" s="3">
        <v>100</v>
      </c>
      <c r="L24" s="3">
        <v>100</v>
      </c>
      <c r="M24" s="3" t="s">
        <v>63</v>
      </c>
      <c r="N24" s="3"/>
      <c r="O24" s="3"/>
    </row>
    <row r="25" spans="1:15" x14ac:dyDescent="0.25">
      <c r="A25" s="3" t="s">
        <v>92</v>
      </c>
      <c r="B25" s="3" t="s">
        <v>96</v>
      </c>
      <c r="C25" s="3" t="s">
        <v>63</v>
      </c>
      <c r="D25" s="3" t="s">
        <v>63</v>
      </c>
      <c r="E25" s="3" t="s">
        <v>63</v>
      </c>
      <c r="F25" s="3">
        <v>90.002589999999998</v>
      </c>
      <c r="G25" s="3">
        <v>91.149900000000002</v>
      </c>
      <c r="H25" s="3">
        <v>91.465469999999996</v>
      </c>
      <c r="I25" s="3">
        <v>91.405749999999998</v>
      </c>
      <c r="J25" s="3">
        <v>91.600880000000004</v>
      </c>
      <c r="K25" s="3">
        <v>91.549109999999999</v>
      </c>
      <c r="L25" s="3" t="s">
        <v>63</v>
      </c>
      <c r="M25" s="3" t="s">
        <v>63</v>
      </c>
      <c r="N25" s="3"/>
      <c r="O25" s="3"/>
    </row>
    <row r="26" spans="1:15" x14ac:dyDescent="0.25">
      <c r="A26" s="3" t="s">
        <v>92</v>
      </c>
      <c r="B26" s="3" t="s">
        <v>98</v>
      </c>
      <c r="C26" s="3" t="s">
        <v>63</v>
      </c>
      <c r="D26" s="3">
        <v>100</v>
      </c>
      <c r="E26" s="3">
        <v>100</v>
      </c>
      <c r="F26" s="3" t="s">
        <v>63</v>
      </c>
      <c r="G26" s="3">
        <v>100</v>
      </c>
      <c r="H26" s="3" t="s">
        <v>63</v>
      </c>
      <c r="I26" s="3">
        <v>100</v>
      </c>
      <c r="J26" s="3" t="s">
        <v>63</v>
      </c>
      <c r="K26" s="3" t="s">
        <v>63</v>
      </c>
      <c r="L26" s="3" t="s">
        <v>63</v>
      </c>
      <c r="M26" s="3" t="s">
        <v>63</v>
      </c>
      <c r="N26" s="3"/>
      <c r="O26" s="3"/>
    </row>
    <row r="27" spans="1:15" x14ac:dyDescent="0.25">
      <c r="A27" s="3" t="s">
        <v>92</v>
      </c>
      <c r="B27" s="3" t="s">
        <v>285</v>
      </c>
      <c r="C27" s="3" t="s">
        <v>63</v>
      </c>
      <c r="D27" s="3" t="s">
        <v>63</v>
      </c>
      <c r="E27" s="3" t="s">
        <v>63</v>
      </c>
      <c r="F27" s="3" t="s">
        <v>63</v>
      </c>
      <c r="G27" s="3" t="s">
        <v>63</v>
      </c>
      <c r="H27" s="3" t="s">
        <v>63</v>
      </c>
      <c r="I27" s="3">
        <v>83.928569999999993</v>
      </c>
      <c r="J27" s="3">
        <v>96.666669999999996</v>
      </c>
      <c r="K27" s="3" t="s">
        <v>63</v>
      </c>
      <c r="L27" s="3" t="s">
        <v>63</v>
      </c>
      <c r="M27" s="3" t="s">
        <v>63</v>
      </c>
      <c r="N27" s="3"/>
      <c r="O27" s="3"/>
    </row>
    <row r="28" spans="1:15" x14ac:dyDescent="0.25">
      <c r="A28" s="3" t="s">
        <v>92</v>
      </c>
      <c r="B28" s="3" t="s">
        <v>108</v>
      </c>
      <c r="C28" s="3">
        <v>0</v>
      </c>
      <c r="D28" s="3">
        <v>0</v>
      </c>
      <c r="E28" s="3">
        <v>0</v>
      </c>
      <c r="F28" s="3">
        <v>0</v>
      </c>
      <c r="G28" s="3">
        <v>0</v>
      </c>
      <c r="H28" s="3">
        <v>0</v>
      </c>
      <c r="I28" s="3">
        <v>0</v>
      </c>
      <c r="J28" s="3">
        <v>0</v>
      </c>
      <c r="K28" s="3">
        <v>0</v>
      </c>
      <c r="L28" s="3">
        <v>0</v>
      </c>
      <c r="M28" s="3">
        <v>0</v>
      </c>
      <c r="N28" s="3"/>
      <c r="O28" s="3"/>
    </row>
    <row r="29" spans="1:15" x14ac:dyDescent="0.25">
      <c r="A29" s="3" t="s">
        <v>92</v>
      </c>
      <c r="B29" s="3" t="s">
        <v>117</v>
      </c>
      <c r="C29" s="3" t="s">
        <v>63</v>
      </c>
      <c r="D29" s="3" t="s">
        <v>63</v>
      </c>
      <c r="E29" s="3" t="s">
        <v>63</v>
      </c>
      <c r="F29" s="3" t="s">
        <v>63</v>
      </c>
      <c r="G29" s="3" t="s">
        <v>63</v>
      </c>
      <c r="H29" s="3" t="s">
        <v>63</v>
      </c>
      <c r="I29" s="3" t="s">
        <v>63</v>
      </c>
      <c r="J29" s="3" t="s">
        <v>63</v>
      </c>
      <c r="K29" s="3" t="s">
        <v>63</v>
      </c>
      <c r="L29" s="3" t="s">
        <v>63</v>
      </c>
      <c r="M29" s="3">
        <v>82.575760000000002</v>
      </c>
      <c r="N29" s="3"/>
      <c r="O29" s="3"/>
    </row>
    <row r="30" spans="1:15" x14ac:dyDescent="0.25">
      <c r="A30" s="3" t="s">
        <v>92</v>
      </c>
      <c r="B30" s="3" t="s">
        <v>122</v>
      </c>
      <c r="C30" s="3" t="s">
        <v>63</v>
      </c>
      <c r="D30" s="3" t="s">
        <v>63</v>
      </c>
      <c r="E30" s="3" t="s">
        <v>63</v>
      </c>
      <c r="F30" s="3" t="s">
        <v>63</v>
      </c>
      <c r="G30" s="3" t="s">
        <v>63</v>
      </c>
      <c r="H30" s="3" t="s">
        <v>63</v>
      </c>
      <c r="I30" s="3">
        <v>97.114689999999996</v>
      </c>
      <c r="J30" s="3">
        <v>98.85642</v>
      </c>
      <c r="K30" s="3">
        <v>98.976470000000006</v>
      </c>
      <c r="L30" s="3">
        <v>100</v>
      </c>
      <c r="M30" s="3" t="s">
        <v>63</v>
      </c>
      <c r="N30" s="3"/>
      <c r="O30" s="3"/>
    </row>
    <row r="31" spans="1:15" x14ac:dyDescent="0.25">
      <c r="A31" s="3" t="s">
        <v>134</v>
      </c>
      <c r="B31" s="3" t="s">
        <v>287</v>
      </c>
      <c r="C31" s="3">
        <v>48.307690000000001</v>
      </c>
      <c r="D31" s="3" t="s">
        <v>63</v>
      </c>
      <c r="E31" s="3" t="s">
        <v>63</v>
      </c>
      <c r="F31" s="3" t="s">
        <v>63</v>
      </c>
      <c r="G31" s="3" t="s">
        <v>63</v>
      </c>
      <c r="H31" s="3" t="s">
        <v>63</v>
      </c>
      <c r="I31" s="3" t="s">
        <v>63</v>
      </c>
      <c r="J31" s="3" t="s">
        <v>63</v>
      </c>
      <c r="K31" s="3" t="s">
        <v>63</v>
      </c>
      <c r="L31" s="3" t="s">
        <v>63</v>
      </c>
      <c r="M31" s="3" t="s">
        <v>63</v>
      </c>
      <c r="N31" s="3"/>
      <c r="O31" s="3"/>
    </row>
    <row r="32" spans="1:15" x14ac:dyDescent="0.25">
      <c r="A32" s="3" t="s">
        <v>134</v>
      </c>
      <c r="B32" s="3" t="s">
        <v>288</v>
      </c>
      <c r="C32" s="3">
        <v>89.002930000000006</v>
      </c>
      <c r="D32" s="3">
        <v>90.500320000000002</v>
      </c>
      <c r="E32" s="3">
        <v>78.75197</v>
      </c>
      <c r="F32" s="3">
        <v>81.825100000000006</v>
      </c>
      <c r="G32" s="3">
        <v>81.984729999999999</v>
      </c>
      <c r="H32" s="3">
        <v>86.265060000000005</v>
      </c>
      <c r="I32" s="3">
        <v>86.119630000000001</v>
      </c>
      <c r="J32" s="3">
        <v>86.265060000000005</v>
      </c>
      <c r="K32" s="3">
        <v>85.130110000000002</v>
      </c>
      <c r="L32" s="3" t="s">
        <v>63</v>
      </c>
      <c r="M32" s="3" t="s">
        <v>63</v>
      </c>
      <c r="N32" s="3"/>
      <c r="O32" s="3"/>
    </row>
    <row r="33" spans="1:15" x14ac:dyDescent="0.25">
      <c r="A33" s="3" t="s">
        <v>134</v>
      </c>
      <c r="B33" s="3" t="s">
        <v>137</v>
      </c>
      <c r="C33" s="3" t="s">
        <v>63</v>
      </c>
      <c r="D33" s="3" t="s">
        <v>63</v>
      </c>
      <c r="E33" s="3" t="s">
        <v>63</v>
      </c>
      <c r="F33" s="3" t="s">
        <v>63</v>
      </c>
      <c r="G33" s="3" t="s">
        <v>63</v>
      </c>
      <c r="H33" s="3">
        <v>52.38908</v>
      </c>
      <c r="I33" s="3">
        <v>55.027419999999999</v>
      </c>
      <c r="J33" s="3">
        <v>47.262770000000003</v>
      </c>
      <c r="K33" s="3">
        <v>48.897060000000003</v>
      </c>
      <c r="L33" s="3">
        <v>51.919559999999997</v>
      </c>
      <c r="M33" s="3" t="s">
        <v>63</v>
      </c>
      <c r="N33" s="3"/>
      <c r="O33" s="3"/>
    </row>
    <row r="34" spans="1:15" x14ac:dyDescent="0.25">
      <c r="A34" s="3" t="s">
        <v>134</v>
      </c>
      <c r="B34" s="3" t="s">
        <v>138</v>
      </c>
      <c r="C34" s="3">
        <v>34.442270000000001</v>
      </c>
      <c r="D34" s="3" t="s">
        <v>63</v>
      </c>
      <c r="E34" s="3">
        <v>30.940169999999998</v>
      </c>
      <c r="F34" s="3">
        <v>28.49916</v>
      </c>
      <c r="G34" s="3" t="s">
        <v>63</v>
      </c>
      <c r="H34" s="3">
        <v>39.610390000000002</v>
      </c>
      <c r="I34" s="3">
        <v>44.057049999999997</v>
      </c>
      <c r="J34" s="3" t="s">
        <v>63</v>
      </c>
      <c r="K34" s="3">
        <v>58.307209999999998</v>
      </c>
      <c r="L34" s="3">
        <v>34.945399999999999</v>
      </c>
      <c r="M34" s="3" t="s">
        <v>63</v>
      </c>
      <c r="N34" s="3"/>
      <c r="O34" s="3"/>
    </row>
    <row r="35" spans="1:15" x14ac:dyDescent="0.25">
      <c r="A35" s="3" t="s">
        <v>134</v>
      </c>
      <c r="B35" s="3" t="s">
        <v>290</v>
      </c>
      <c r="C35" s="3" t="s">
        <v>63</v>
      </c>
      <c r="D35" s="3">
        <v>100</v>
      </c>
      <c r="E35" s="3">
        <v>99.079750000000004</v>
      </c>
      <c r="F35" s="3" t="s">
        <v>63</v>
      </c>
      <c r="G35" s="3" t="s">
        <v>63</v>
      </c>
      <c r="H35" s="3" t="s">
        <v>63</v>
      </c>
      <c r="I35" s="3" t="s">
        <v>63</v>
      </c>
      <c r="J35" s="3" t="s">
        <v>63</v>
      </c>
      <c r="K35" s="3">
        <v>100</v>
      </c>
      <c r="L35" s="3" t="s">
        <v>63</v>
      </c>
      <c r="M35" s="3" t="s">
        <v>63</v>
      </c>
      <c r="N35" s="3"/>
      <c r="O35" s="3"/>
    </row>
    <row r="36" spans="1:15" x14ac:dyDescent="0.25">
      <c r="A36" s="3" t="s">
        <v>134</v>
      </c>
      <c r="B36" s="3" t="s">
        <v>141</v>
      </c>
      <c r="C36" s="3">
        <v>96.642250000000004</v>
      </c>
      <c r="D36" s="3">
        <v>97.45796</v>
      </c>
      <c r="E36" s="3">
        <v>97.638689999999997</v>
      </c>
      <c r="F36" s="3">
        <v>97.968270000000004</v>
      </c>
      <c r="G36" s="3">
        <v>99.245080000000002</v>
      </c>
      <c r="H36" s="3">
        <v>98.123800000000003</v>
      </c>
      <c r="I36" s="3">
        <v>98.493629999999996</v>
      </c>
      <c r="J36" s="3">
        <v>98.695800000000006</v>
      </c>
      <c r="K36" s="3" t="s">
        <v>63</v>
      </c>
      <c r="L36" s="3" t="s">
        <v>63</v>
      </c>
      <c r="M36" s="3" t="s">
        <v>63</v>
      </c>
      <c r="N36" s="3"/>
      <c r="O36" s="3"/>
    </row>
    <row r="37" spans="1:15" x14ac:dyDescent="0.25">
      <c r="A37" s="3" t="s">
        <v>134</v>
      </c>
      <c r="B37" s="3" t="s">
        <v>142</v>
      </c>
      <c r="C37" s="3">
        <v>87.726190000000003</v>
      </c>
      <c r="D37" s="3">
        <v>89.522080000000003</v>
      </c>
      <c r="E37" s="3" t="s">
        <v>63</v>
      </c>
      <c r="F37" s="3">
        <v>95.292389999999997</v>
      </c>
      <c r="G37" s="3">
        <v>95.071669999999997</v>
      </c>
      <c r="H37" s="3">
        <v>95.577979999999997</v>
      </c>
      <c r="I37" s="3">
        <v>95.930269999999993</v>
      </c>
      <c r="J37" s="3">
        <v>95.035150000000002</v>
      </c>
      <c r="K37" s="3">
        <v>95.974549999999994</v>
      </c>
      <c r="L37" s="3">
        <v>96.966579999999993</v>
      </c>
      <c r="M37" s="3" t="s">
        <v>63</v>
      </c>
      <c r="N37" s="3"/>
      <c r="O37" s="3"/>
    </row>
    <row r="38" spans="1:15" x14ac:dyDescent="0.25">
      <c r="A38" s="3" t="s">
        <v>134</v>
      </c>
      <c r="B38" s="3" t="s">
        <v>236</v>
      </c>
      <c r="C38" s="3">
        <v>100</v>
      </c>
      <c r="D38" s="3">
        <v>100</v>
      </c>
      <c r="E38" s="3">
        <v>100</v>
      </c>
      <c r="F38" s="3">
        <v>100</v>
      </c>
      <c r="G38" s="3">
        <v>100</v>
      </c>
      <c r="H38" s="3">
        <v>100</v>
      </c>
      <c r="I38" s="3">
        <v>100</v>
      </c>
      <c r="J38" s="3">
        <v>100</v>
      </c>
      <c r="K38" s="3">
        <v>100</v>
      </c>
      <c r="L38" s="3">
        <v>100</v>
      </c>
      <c r="M38" s="3" t="s">
        <v>63</v>
      </c>
      <c r="N38" s="3"/>
      <c r="O38" s="3"/>
    </row>
    <row r="39" spans="1:15" x14ac:dyDescent="0.25">
      <c r="A39" s="3" t="s">
        <v>134</v>
      </c>
      <c r="B39" s="3" t="s">
        <v>143</v>
      </c>
      <c r="C39" s="3">
        <v>45.454549999999998</v>
      </c>
      <c r="D39" s="3">
        <v>45.275590000000001</v>
      </c>
      <c r="E39" s="3">
        <v>44.354840000000003</v>
      </c>
      <c r="F39" s="3" t="s">
        <v>63</v>
      </c>
      <c r="G39" s="3">
        <v>46.484380000000002</v>
      </c>
      <c r="H39" s="3" t="s">
        <v>63</v>
      </c>
      <c r="I39" s="3">
        <v>48.745519999999999</v>
      </c>
      <c r="J39" s="3" t="s">
        <v>63</v>
      </c>
      <c r="K39" s="3" t="s">
        <v>63</v>
      </c>
      <c r="L39" s="3" t="s">
        <v>63</v>
      </c>
      <c r="M39" s="3" t="s">
        <v>63</v>
      </c>
      <c r="N39" s="3"/>
      <c r="O39" s="3"/>
    </row>
    <row r="40" spans="1:15" x14ac:dyDescent="0.25">
      <c r="A40" s="3" t="s">
        <v>134</v>
      </c>
      <c r="B40" s="3" t="s">
        <v>237</v>
      </c>
      <c r="C40" s="3">
        <v>93.319479999999999</v>
      </c>
      <c r="D40" s="3">
        <v>76.007959999999997</v>
      </c>
      <c r="E40" s="3">
        <v>92.863990000000001</v>
      </c>
      <c r="F40" s="3">
        <v>73.185389999999998</v>
      </c>
      <c r="G40" s="3" t="s">
        <v>63</v>
      </c>
      <c r="H40" s="3">
        <v>79.378690000000006</v>
      </c>
      <c r="I40" s="3" t="s">
        <v>63</v>
      </c>
      <c r="J40" s="3" t="s">
        <v>63</v>
      </c>
      <c r="K40" s="3" t="s">
        <v>63</v>
      </c>
      <c r="L40" s="3" t="s">
        <v>63</v>
      </c>
      <c r="M40" s="3" t="s">
        <v>63</v>
      </c>
      <c r="N40" s="3"/>
      <c r="O40" s="3"/>
    </row>
    <row r="41" spans="1:15" x14ac:dyDescent="0.25">
      <c r="A41" s="3" t="s">
        <v>134</v>
      </c>
      <c r="B41" s="3" t="s">
        <v>145</v>
      </c>
      <c r="C41" s="3" t="s">
        <v>63</v>
      </c>
      <c r="D41" s="3">
        <v>88.86345</v>
      </c>
      <c r="E41" s="3" t="s">
        <v>63</v>
      </c>
      <c r="F41" s="3" t="s">
        <v>63</v>
      </c>
      <c r="G41" s="3" t="s">
        <v>63</v>
      </c>
      <c r="H41" s="3">
        <v>90.052480000000003</v>
      </c>
      <c r="I41" s="3">
        <v>91.620900000000006</v>
      </c>
      <c r="J41" s="3">
        <v>91.6</v>
      </c>
      <c r="K41" s="3">
        <v>91.452659999999995</v>
      </c>
      <c r="L41" s="3" t="s">
        <v>63</v>
      </c>
      <c r="M41" s="3" t="s">
        <v>63</v>
      </c>
      <c r="N41" s="3"/>
      <c r="O41" s="3"/>
    </row>
    <row r="42" spans="1:15" x14ac:dyDescent="0.25">
      <c r="A42" s="3" t="s">
        <v>134</v>
      </c>
      <c r="B42" s="3" t="s">
        <v>146</v>
      </c>
      <c r="C42" s="3" t="s">
        <v>63</v>
      </c>
      <c r="D42" s="3" t="s">
        <v>63</v>
      </c>
      <c r="E42" s="3" t="s">
        <v>63</v>
      </c>
      <c r="F42" s="3" t="s">
        <v>63</v>
      </c>
      <c r="G42" s="3">
        <v>40</v>
      </c>
      <c r="H42" s="3">
        <v>41.666670000000003</v>
      </c>
      <c r="I42" s="3">
        <v>42.580649999999999</v>
      </c>
      <c r="J42" s="3">
        <v>44.554459999999999</v>
      </c>
      <c r="K42" s="3">
        <v>46.545450000000002</v>
      </c>
      <c r="L42" s="3" t="s">
        <v>63</v>
      </c>
      <c r="M42" s="3" t="s">
        <v>63</v>
      </c>
      <c r="N42" s="3"/>
      <c r="O42" s="3"/>
    </row>
    <row r="43" spans="1:15" x14ac:dyDescent="0.25">
      <c r="A43" s="3" t="s">
        <v>134</v>
      </c>
      <c r="B43" s="3" t="s">
        <v>152</v>
      </c>
      <c r="C43" s="3">
        <v>92.811790000000002</v>
      </c>
      <c r="D43" s="3">
        <v>78.820989999999995</v>
      </c>
      <c r="E43" s="3">
        <v>93.525750000000002</v>
      </c>
      <c r="F43" s="3" t="s">
        <v>63</v>
      </c>
      <c r="G43" s="3" t="s">
        <v>63</v>
      </c>
      <c r="H43" s="3" t="s">
        <v>63</v>
      </c>
      <c r="I43" s="3" t="s">
        <v>63</v>
      </c>
      <c r="J43" s="3" t="s">
        <v>63</v>
      </c>
      <c r="K43" s="3" t="s">
        <v>63</v>
      </c>
      <c r="L43" s="3" t="s">
        <v>63</v>
      </c>
      <c r="M43" s="3" t="s">
        <v>63</v>
      </c>
      <c r="N43" s="3"/>
      <c r="O43" s="3"/>
    </row>
    <row r="44" spans="1:15" x14ac:dyDescent="0.25">
      <c r="A44" s="3" t="s">
        <v>134</v>
      </c>
      <c r="B44" s="3" t="s">
        <v>154</v>
      </c>
      <c r="C44" s="3">
        <v>90.864260000000002</v>
      </c>
      <c r="D44" s="3">
        <v>90.118279999999999</v>
      </c>
      <c r="E44" s="3" t="s">
        <v>63</v>
      </c>
      <c r="F44" s="3" t="s">
        <v>63</v>
      </c>
      <c r="G44" s="3">
        <v>98.078980000000001</v>
      </c>
      <c r="H44" s="3" t="s">
        <v>63</v>
      </c>
      <c r="I44" s="3" t="s">
        <v>63</v>
      </c>
      <c r="J44" s="3" t="s">
        <v>63</v>
      </c>
      <c r="K44" s="3" t="s">
        <v>63</v>
      </c>
      <c r="L44" s="3" t="s">
        <v>63</v>
      </c>
      <c r="M44" s="3" t="s">
        <v>63</v>
      </c>
      <c r="N44" s="3"/>
      <c r="O44" s="3"/>
    </row>
    <row r="45" spans="1:15" x14ac:dyDescent="0.25">
      <c r="A45" s="3" t="s">
        <v>134</v>
      </c>
      <c r="B45" s="3" t="s">
        <v>155</v>
      </c>
      <c r="C45" s="3" t="s">
        <v>63</v>
      </c>
      <c r="D45" s="3" t="s">
        <v>63</v>
      </c>
      <c r="E45" s="3">
        <v>75.440560000000005</v>
      </c>
      <c r="F45" s="3" t="s">
        <v>63</v>
      </c>
      <c r="G45" s="3" t="s">
        <v>63</v>
      </c>
      <c r="H45" s="3" t="s">
        <v>63</v>
      </c>
      <c r="I45" s="3" t="s">
        <v>63</v>
      </c>
      <c r="J45" s="3" t="s">
        <v>63</v>
      </c>
      <c r="K45" s="3" t="s">
        <v>63</v>
      </c>
      <c r="L45" s="3" t="s">
        <v>63</v>
      </c>
      <c r="M45" s="3" t="s">
        <v>63</v>
      </c>
      <c r="N45" s="3"/>
      <c r="O45" s="3"/>
    </row>
    <row r="46" spans="1:15" x14ac:dyDescent="0.25">
      <c r="A46" s="3" t="s">
        <v>134</v>
      </c>
      <c r="B46" s="3" t="s">
        <v>263</v>
      </c>
      <c r="C46" s="3" t="s">
        <v>63</v>
      </c>
      <c r="D46" s="3" t="s">
        <v>63</v>
      </c>
      <c r="E46" s="3" t="s">
        <v>63</v>
      </c>
      <c r="F46" s="3" t="s">
        <v>63</v>
      </c>
      <c r="G46" s="3">
        <v>94</v>
      </c>
      <c r="H46" s="3">
        <v>94.824420000000003</v>
      </c>
      <c r="I46" s="3">
        <v>84.017849999999996</v>
      </c>
      <c r="J46" s="3" t="s">
        <v>63</v>
      </c>
      <c r="K46" s="3" t="s">
        <v>63</v>
      </c>
      <c r="L46" s="3" t="s">
        <v>63</v>
      </c>
      <c r="M46" s="3" t="s">
        <v>63</v>
      </c>
      <c r="N46" s="3"/>
      <c r="O46" s="3"/>
    </row>
    <row r="47" spans="1:15" x14ac:dyDescent="0.25">
      <c r="A47" s="3" t="s">
        <v>134</v>
      </c>
      <c r="B47" s="3" t="s">
        <v>157</v>
      </c>
      <c r="C47" s="3">
        <v>43.529409999999999</v>
      </c>
      <c r="D47" s="3">
        <v>55.50459</v>
      </c>
      <c r="E47" s="3">
        <v>52.884619999999998</v>
      </c>
      <c r="F47" s="3" t="s">
        <v>63</v>
      </c>
      <c r="G47" s="3" t="s">
        <v>63</v>
      </c>
      <c r="H47" s="3" t="s">
        <v>63</v>
      </c>
      <c r="I47" s="3" t="s">
        <v>63</v>
      </c>
      <c r="J47" s="3" t="s">
        <v>63</v>
      </c>
      <c r="K47" s="3" t="s">
        <v>63</v>
      </c>
      <c r="L47" s="3" t="s">
        <v>63</v>
      </c>
      <c r="M47" s="3" t="s">
        <v>63</v>
      </c>
      <c r="N47" s="3"/>
      <c r="O47" s="3"/>
    </row>
    <row r="48" spans="1:15" x14ac:dyDescent="0.25">
      <c r="A48" s="3" t="s">
        <v>134</v>
      </c>
      <c r="B48" s="3" t="s">
        <v>158</v>
      </c>
      <c r="C48" s="3" t="s">
        <v>63</v>
      </c>
      <c r="D48" s="3">
        <v>64.218010000000007</v>
      </c>
      <c r="E48" s="3">
        <v>64.454980000000006</v>
      </c>
      <c r="F48" s="3">
        <v>66.033249999999995</v>
      </c>
      <c r="G48" s="3">
        <v>71.052629999999994</v>
      </c>
      <c r="H48" s="3" t="s">
        <v>63</v>
      </c>
      <c r="I48" s="3" t="s">
        <v>63</v>
      </c>
      <c r="J48" s="3">
        <v>69.351230000000001</v>
      </c>
      <c r="K48" s="3">
        <v>72.888890000000004</v>
      </c>
      <c r="L48" s="3">
        <v>70.833330000000004</v>
      </c>
      <c r="M48" s="3" t="s">
        <v>63</v>
      </c>
      <c r="N48" s="3"/>
      <c r="O48" s="3"/>
    </row>
    <row r="49" spans="1:15" x14ac:dyDescent="0.25">
      <c r="A49" s="3" t="s">
        <v>134</v>
      </c>
      <c r="B49" s="3" t="s">
        <v>159</v>
      </c>
      <c r="C49" s="3">
        <v>60.700389999999999</v>
      </c>
      <c r="D49" s="3" t="s">
        <v>63</v>
      </c>
      <c r="E49" s="3" t="s">
        <v>63</v>
      </c>
      <c r="F49" s="3" t="s">
        <v>63</v>
      </c>
      <c r="G49" s="3" t="s">
        <v>63</v>
      </c>
      <c r="H49" s="3" t="s">
        <v>63</v>
      </c>
      <c r="I49" s="3" t="s">
        <v>63</v>
      </c>
      <c r="J49" s="3" t="s">
        <v>63</v>
      </c>
      <c r="K49" s="3" t="s">
        <v>63</v>
      </c>
      <c r="L49" s="3" t="s">
        <v>63</v>
      </c>
      <c r="M49" s="3" t="s">
        <v>63</v>
      </c>
      <c r="N49" s="3"/>
      <c r="O49" s="3"/>
    </row>
    <row r="50" spans="1:15" x14ac:dyDescent="0.25">
      <c r="A50" s="3" t="s">
        <v>134</v>
      </c>
      <c r="B50" s="3" t="s">
        <v>238</v>
      </c>
      <c r="C50" s="3">
        <v>41.62679</v>
      </c>
      <c r="D50" s="3">
        <v>46.83258</v>
      </c>
      <c r="E50" s="3">
        <v>45.81006</v>
      </c>
      <c r="F50" s="3">
        <v>47.00461</v>
      </c>
      <c r="G50" s="3">
        <v>46.988799999999998</v>
      </c>
      <c r="H50" s="3">
        <v>50.231209999999997</v>
      </c>
      <c r="I50" s="3" t="s">
        <v>63</v>
      </c>
      <c r="J50" s="3" t="s">
        <v>63</v>
      </c>
      <c r="K50" s="3" t="s">
        <v>63</v>
      </c>
      <c r="L50" s="3" t="s">
        <v>63</v>
      </c>
      <c r="M50" s="3" t="s">
        <v>63</v>
      </c>
      <c r="N50" s="3"/>
      <c r="O50" s="3"/>
    </row>
    <row r="51" spans="1:15" x14ac:dyDescent="0.25">
      <c r="A51" s="3" t="s">
        <v>162</v>
      </c>
      <c r="B51" s="3" t="s">
        <v>163</v>
      </c>
      <c r="C51" s="3" t="s">
        <v>63</v>
      </c>
      <c r="D51" s="3" t="s">
        <v>63</v>
      </c>
      <c r="E51" s="3" t="s">
        <v>63</v>
      </c>
      <c r="F51" s="3" t="s">
        <v>63</v>
      </c>
      <c r="G51" s="3" t="s">
        <v>63</v>
      </c>
      <c r="H51" s="3" t="s">
        <v>63</v>
      </c>
      <c r="I51" s="3" t="s">
        <v>63</v>
      </c>
      <c r="J51" s="3" t="s">
        <v>63</v>
      </c>
      <c r="K51" s="3" t="s">
        <v>63</v>
      </c>
      <c r="L51" s="3">
        <v>75.394980000000004</v>
      </c>
      <c r="M51" s="3" t="s">
        <v>63</v>
      </c>
      <c r="N51" s="3"/>
      <c r="O51" s="3"/>
    </row>
    <row r="52" spans="1:15" x14ac:dyDescent="0.25">
      <c r="A52" s="3" t="s">
        <v>162</v>
      </c>
      <c r="B52" s="3" t="s">
        <v>164</v>
      </c>
      <c r="C52" s="3" t="s">
        <v>63</v>
      </c>
      <c r="D52" s="3" t="s">
        <v>63</v>
      </c>
      <c r="E52" s="3" t="s">
        <v>63</v>
      </c>
      <c r="F52" s="3" t="s">
        <v>63</v>
      </c>
      <c r="G52" s="3" t="s">
        <v>63</v>
      </c>
      <c r="H52" s="3" t="s">
        <v>63</v>
      </c>
      <c r="I52" s="3" t="s">
        <v>63</v>
      </c>
      <c r="J52" s="3" t="s">
        <v>63</v>
      </c>
      <c r="K52" s="3">
        <v>71.893469999999994</v>
      </c>
      <c r="L52" s="3">
        <v>70.597470000000001</v>
      </c>
      <c r="M52" s="3" t="s">
        <v>63</v>
      </c>
      <c r="N52" s="3"/>
      <c r="O52" s="3"/>
    </row>
    <row r="53" spans="1:15" x14ac:dyDescent="0.25">
      <c r="A53" s="3" t="s">
        <v>162</v>
      </c>
      <c r="B53" s="3" t="s">
        <v>165</v>
      </c>
      <c r="C53" s="3" t="s">
        <v>63</v>
      </c>
      <c r="D53" s="3">
        <v>81.879660000000001</v>
      </c>
      <c r="E53" s="3">
        <v>82.825140000000005</v>
      </c>
      <c r="F53" s="3">
        <v>83.475189999999998</v>
      </c>
      <c r="G53" s="3">
        <v>83.717609999999993</v>
      </c>
      <c r="H53" s="3">
        <v>83.65249</v>
      </c>
      <c r="I53" s="3">
        <v>85.198980000000006</v>
      </c>
      <c r="J53" s="3">
        <v>85.167370000000005</v>
      </c>
      <c r="K53" s="3">
        <v>100</v>
      </c>
      <c r="L53" s="3">
        <v>100</v>
      </c>
      <c r="M53" s="3" t="s">
        <v>63</v>
      </c>
      <c r="N53" s="3"/>
      <c r="O53" s="3"/>
    </row>
    <row r="54" spans="1:15" x14ac:dyDescent="0.25">
      <c r="A54" s="3" t="s">
        <v>162</v>
      </c>
      <c r="B54" s="3" t="s">
        <v>240</v>
      </c>
      <c r="C54" s="3" t="s">
        <v>63</v>
      </c>
      <c r="D54" s="3" t="s">
        <v>63</v>
      </c>
      <c r="E54" s="3" t="s">
        <v>63</v>
      </c>
      <c r="F54" s="3" t="s">
        <v>63</v>
      </c>
      <c r="G54" s="3" t="s">
        <v>63</v>
      </c>
      <c r="H54" s="3" t="s">
        <v>63</v>
      </c>
      <c r="I54" s="3">
        <v>65.485759999999999</v>
      </c>
      <c r="J54" s="3" t="s">
        <v>63</v>
      </c>
      <c r="K54" s="3">
        <v>80.408730000000006</v>
      </c>
      <c r="L54" s="3">
        <v>81.19171</v>
      </c>
      <c r="M54" s="3" t="s">
        <v>63</v>
      </c>
      <c r="N54" s="3"/>
      <c r="O54" s="3"/>
    </row>
    <row r="55" spans="1:15" x14ac:dyDescent="0.25">
      <c r="A55" s="3" t="s">
        <v>162</v>
      </c>
      <c r="B55" s="3" t="s">
        <v>169</v>
      </c>
      <c r="C55" s="3" t="s">
        <v>63</v>
      </c>
      <c r="D55" s="3" t="s">
        <v>63</v>
      </c>
      <c r="E55" s="3" t="s">
        <v>63</v>
      </c>
      <c r="F55" s="3">
        <v>100</v>
      </c>
      <c r="G55" s="3">
        <v>100</v>
      </c>
      <c r="H55" s="3" t="s">
        <v>63</v>
      </c>
      <c r="I55" s="3" t="s">
        <v>63</v>
      </c>
      <c r="J55" s="3">
        <v>100</v>
      </c>
      <c r="K55" s="3">
        <v>100</v>
      </c>
      <c r="L55" s="3">
        <v>100</v>
      </c>
      <c r="M55" s="3" t="s">
        <v>63</v>
      </c>
      <c r="N55" s="3"/>
      <c r="O55" s="3"/>
    </row>
    <row r="56" spans="1:15" x14ac:dyDescent="0.25">
      <c r="A56" s="3" t="s">
        <v>162</v>
      </c>
      <c r="B56" s="3" t="s">
        <v>242</v>
      </c>
      <c r="C56" s="3" t="s">
        <v>63</v>
      </c>
      <c r="D56" s="3" t="s">
        <v>63</v>
      </c>
      <c r="E56" s="3" t="s">
        <v>63</v>
      </c>
      <c r="F56" s="3" t="s">
        <v>63</v>
      </c>
      <c r="G56" s="3" t="s">
        <v>63</v>
      </c>
      <c r="H56" s="3" t="s">
        <v>63</v>
      </c>
      <c r="I56" s="3" t="s">
        <v>63</v>
      </c>
      <c r="J56" s="3">
        <v>100</v>
      </c>
      <c r="K56" s="3">
        <v>100</v>
      </c>
      <c r="L56" s="3">
        <v>100</v>
      </c>
      <c r="M56" s="3" t="s">
        <v>63</v>
      </c>
      <c r="N56" s="3"/>
      <c r="O56" s="3"/>
    </row>
    <row r="57" spans="1:15" x14ac:dyDescent="0.25">
      <c r="A57" s="3" t="s">
        <v>162</v>
      </c>
      <c r="B57" s="3" t="s">
        <v>171</v>
      </c>
      <c r="C57" s="3" t="s">
        <v>63</v>
      </c>
      <c r="D57" s="3" t="s">
        <v>63</v>
      </c>
      <c r="E57" s="3" t="s">
        <v>63</v>
      </c>
      <c r="F57" s="3" t="s">
        <v>63</v>
      </c>
      <c r="G57" s="3" t="s">
        <v>63</v>
      </c>
      <c r="H57" s="3" t="s">
        <v>63</v>
      </c>
      <c r="I57" s="3" t="s">
        <v>63</v>
      </c>
      <c r="J57" s="3">
        <v>100</v>
      </c>
      <c r="K57" s="3">
        <v>100</v>
      </c>
      <c r="L57" s="3">
        <v>100</v>
      </c>
      <c r="M57" s="3" t="s">
        <v>63</v>
      </c>
      <c r="N57" s="3"/>
      <c r="O57" s="3"/>
    </row>
    <row r="58" spans="1:15" x14ac:dyDescent="0.25">
      <c r="A58" s="3" t="s">
        <v>162</v>
      </c>
      <c r="B58" s="3" t="s">
        <v>269</v>
      </c>
      <c r="C58" s="3">
        <v>100</v>
      </c>
      <c r="D58" s="3">
        <v>100</v>
      </c>
      <c r="E58" s="3">
        <v>100</v>
      </c>
      <c r="F58" s="3">
        <v>100</v>
      </c>
      <c r="G58" s="3">
        <v>100</v>
      </c>
      <c r="H58" s="3">
        <v>100</v>
      </c>
      <c r="I58" s="3">
        <v>100</v>
      </c>
      <c r="J58" s="3">
        <v>100</v>
      </c>
      <c r="K58" s="3">
        <v>100</v>
      </c>
      <c r="L58" s="3">
        <v>100</v>
      </c>
      <c r="M58" s="3" t="s">
        <v>63</v>
      </c>
      <c r="N58" s="3"/>
      <c r="O58" s="3"/>
    </row>
    <row r="59" spans="1:15" x14ac:dyDescent="0.25">
      <c r="A59" s="3" t="s">
        <v>162</v>
      </c>
      <c r="B59" s="3" t="s">
        <v>172</v>
      </c>
      <c r="C59" s="3" t="s">
        <v>63</v>
      </c>
      <c r="D59" s="3" t="s">
        <v>63</v>
      </c>
      <c r="E59" s="3" t="s">
        <v>63</v>
      </c>
      <c r="F59" s="3" t="s">
        <v>63</v>
      </c>
      <c r="G59" s="3" t="s">
        <v>63</v>
      </c>
      <c r="H59" s="3">
        <v>100</v>
      </c>
      <c r="I59" s="3">
        <v>100</v>
      </c>
      <c r="J59" s="3">
        <v>100</v>
      </c>
      <c r="K59" s="3">
        <v>100</v>
      </c>
      <c r="L59" s="3">
        <v>100</v>
      </c>
      <c r="M59" s="3" t="s">
        <v>63</v>
      </c>
      <c r="N59" s="3"/>
      <c r="O59" s="3"/>
    </row>
    <row r="60" spans="1:15" x14ac:dyDescent="0.25">
      <c r="A60" s="3" t="s">
        <v>162</v>
      </c>
      <c r="B60" s="3" t="s">
        <v>243</v>
      </c>
      <c r="C60" s="3" t="s">
        <v>63</v>
      </c>
      <c r="D60" s="3" t="s">
        <v>63</v>
      </c>
      <c r="E60" s="3" t="s">
        <v>63</v>
      </c>
      <c r="F60" s="3">
        <v>100</v>
      </c>
      <c r="G60" s="3">
        <v>100</v>
      </c>
      <c r="H60" s="3">
        <v>100</v>
      </c>
      <c r="I60" s="3">
        <v>100</v>
      </c>
      <c r="J60" s="3">
        <v>100</v>
      </c>
      <c r="K60" s="3">
        <v>100</v>
      </c>
      <c r="L60" s="3">
        <v>100</v>
      </c>
      <c r="M60" s="3" t="s">
        <v>63</v>
      </c>
      <c r="N60" s="3"/>
      <c r="O60" s="3"/>
    </row>
    <row r="61" spans="1:15" x14ac:dyDescent="0.25">
      <c r="A61" s="3" t="s">
        <v>162</v>
      </c>
      <c r="B61" s="3" t="s">
        <v>277</v>
      </c>
      <c r="C61" s="3" t="s">
        <v>63</v>
      </c>
      <c r="D61" s="3" t="s">
        <v>63</v>
      </c>
      <c r="E61" s="3">
        <v>65.701819999999998</v>
      </c>
      <c r="F61" s="3">
        <v>67.537080000000003</v>
      </c>
      <c r="G61" s="3">
        <v>69.697209999999998</v>
      </c>
      <c r="H61" s="3">
        <v>66.150859999999994</v>
      </c>
      <c r="I61" s="3">
        <v>63.463050000000003</v>
      </c>
      <c r="J61" s="3">
        <v>64.709580000000003</v>
      </c>
      <c r="K61" s="3" t="s">
        <v>63</v>
      </c>
      <c r="L61" s="3" t="s">
        <v>63</v>
      </c>
      <c r="M61" s="3" t="s">
        <v>63</v>
      </c>
      <c r="N61" s="3"/>
      <c r="O61" s="3"/>
    </row>
    <row r="62" spans="1:15" x14ac:dyDescent="0.25">
      <c r="A62" s="3" t="s">
        <v>162</v>
      </c>
      <c r="B62" s="3" t="s">
        <v>270</v>
      </c>
      <c r="C62" s="3">
        <v>84.215029999999999</v>
      </c>
      <c r="D62" s="3" t="s">
        <v>63</v>
      </c>
      <c r="E62" s="3" t="s">
        <v>63</v>
      </c>
      <c r="F62" s="3">
        <v>91.696860000000001</v>
      </c>
      <c r="G62" s="3" t="s">
        <v>63</v>
      </c>
      <c r="H62" s="3" t="s">
        <v>63</v>
      </c>
      <c r="I62" s="3" t="s">
        <v>63</v>
      </c>
      <c r="J62" s="3" t="s">
        <v>63</v>
      </c>
      <c r="K62" s="3" t="s">
        <v>63</v>
      </c>
      <c r="L62" s="3" t="s">
        <v>63</v>
      </c>
      <c r="M62" s="3" t="s">
        <v>63</v>
      </c>
      <c r="N62" s="3"/>
      <c r="O62" s="3"/>
    </row>
    <row r="63" spans="1:15" x14ac:dyDescent="0.25">
      <c r="A63" s="3" t="s">
        <v>162</v>
      </c>
      <c r="B63" s="3" t="s">
        <v>173</v>
      </c>
      <c r="C63" s="3" t="s">
        <v>63</v>
      </c>
      <c r="D63" s="3" t="s">
        <v>63</v>
      </c>
      <c r="E63" s="3" t="s">
        <v>63</v>
      </c>
      <c r="F63" s="3" t="s">
        <v>63</v>
      </c>
      <c r="G63" s="3" t="s">
        <v>63</v>
      </c>
      <c r="H63" s="3" t="s">
        <v>63</v>
      </c>
      <c r="I63" s="3" t="s">
        <v>63</v>
      </c>
      <c r="J63" s="3">
        <v>100</v>
      </c>
      <c r="K63" s="3">
        <v>100</v>
      </c>
      <c r="L63" s="3" t="s">
        <v>63</v>
      </c>
      <c r="M63" s="3" t="s">
        <v>63</v>
      </c>
      <c r="N63" s="3"/>
      <c r="O63" s="3"/>
    </row>
    <row r="64" spans="1:15" x14ac:dyDescent="0.25">
      <c r="A64" s="3" t="s">
        <v>162</v>
      </c>
      <c r="B64" s="3" t="s">
        <v>244</v>
      </c>
      <c r="C64" s="3" t="s">
        <v>63</v>
      </c>
      <c r="D64" s="3" t="s">
        <v>63</v>
      </c>
      <c r="E64" s="3" t="s">
        <v>63</v>
      </c>
      <c r="F64" s="3" t="s">
        <v>63</v>
      </c>
      <c r="G64" s="3" t="s">
        <v>63</v>
      </c>
      <c r="H64" s="3" t="s">
        <v>63</v>
      </c>
      <c r="I64" s="3">
        <v>100</v>
      </c>
      <c r="J64" s="3" t="s">
        <v>63</v>
      </c>
      <c r="K64" s="3" t="s">
        <v>63</v>
      </c>
      <c r="L64" s="3" t="s">
        <v>63</v>
      </c>
      <c r="M64" s="3" t="s">
        <v>63</v>
      </c>
      <c r="N64" s="3"/>
      <c r="O64" s="3"/>
    </row>
    <row r="65" spans="1:15" x14ac:dyDescent="0.25">
      <c r="A65" s="3" t="s">
        <v>162</v>
      </c>
      <c r="B65" s="3" t="s">
        <v>264</v>
      </c>
      <c r="C65" s="3" t="s">
        <v>63</v>
      </c>
      <c r="D65" s="3" t="s">
        <v>63</v>
      </c>
      <c r="E65" s="3" t="s">
        <v>63</v>
      </c>
      <c r="F65" s="3">
        <v>94.551739999999995</v>
      </c>
      <c r="G65" s="3" t="s">
        <v>63</v>
      </c>
      <c r="H65" s="3" t="s">
        <v>63</v>
      </c>
      <c r="I65" s="3" t="s">
        <v>63</v>
      </c>
      <c r="J65" s="3" t="s">
        <v>63</v>
      </c>
      <c r="K65" s="3" t="s">
        <v>63</v>
      </c>
      <c r="L65" s="3" t="s">
        <v>63</v>
      </c>
      <c r="M65" s="3" t="s">
        <v>63</v>
      </c>
      <c r="N65" s="3"/>
      <c r="O65" s="3"/>
    </row>
    <row r="66" spans="1:15" x14ac:dyDescent="0.25">
      <c r="A66" s="3" t="s">
        <v>174</v>
      </c>
      <c r="B66" s="3" t="s">
        <v>177</v>
      </c>
      <c r="C66" s="3" t="s">
        <v>63</v>
      </c>
      <c r="D66" s="3" t="s">
        <v>63</v>
      </c>
      <c r="E66" s="3">
        <v>100</v>
      </c>
      <c r="F66" s="3" t="s">
        <v>63</v>
      </c>
      <c r="G66" s="3" t="s">
        <v>63</v>
      </c>
      <c r="H66" s="3" t="s">
        <v>63</v>
      </c>
      <c r="I66" s="3" t="s">
        <v>63</v>
      </c>
      <c r="J66" s="3" t="s">
        <v>63</v>
      </c>
      <c r="K66" s="3" t="s">
        <v>63</v>
      </c>
      <c r="L66" s="3" t="s">
        <v>63</v>
      </c>
      <c r="M66" s="3" t="s">
        <v>63</v>
      </c>
      <c r="N66" s="3"/>
      <c r="O66" s="3"/>
    </row>
    <row r="67" spans="1:15" x14ac:dyDescent="0.25">
      <c r="A67" s="3" t="s">
        <v>174</v>
      </c>
      <c r="B67" s="3" t="s">
        <v>292</v>
      </c>
      <c r="C67" s="3" t="s">
        <v>63</v>
      </c>
      <c r="D67" s="3" t="s">
        <v>63</v>
      </c>
      <c r="E67" s="3" t="s">
        <v>63</v>
      </c>
      <c r="F67" s="3" t="s">
        <v>63</v>
      </c>
      <c r="G67" s="3" t="s">
        <v>63</v>
      </c>
      <c r="H67" s="3" t="s">
        <v>63</v>
      </c>
      <c r="I67" s="3">
        <v>100</v>
      </c>
      <c r="J67" s="3" t="s">
        <v>63</v>
      </c>
      <c r="K67" s="3" t="s">
        <v>63</v>
      </c>
      <c r="L67" s="3" t="s">
        <v>63</v>
      </c>
      <c r="M67" s="3" t="s">
        <v>63</v>
      </c>
      <c r="N67" s="3"/>
      <c r="O67" s="3"/>
    </row>
    <row r="68" spans="1:15" x14ac:dyDescent="0.25">
      <c r="A68" s="3" t="s">
        <v>174</v>
      </c>
      <c r="B68" s="3" t="s">
        <v>301</v>
      </c>
      <c r="C68" s="3" t="s">
        <v>63</v>
      </c>
      <c r="D68" s="3" t="s">
        <v>63</v>
      </c>
      <c r="E68" s="3" t="s">
        <v>63</v>
      </c>
      <c r="F68" s="3" t="s">
        <v>63</v>
      </c>
      <c r="G68" s="3" t="s">
        <v>63</v>
      </c>
      <c r="H68" s="3">
        <v>100</v>
      </c>
      <c r="I68" s="3" t="s">
        <v>63</v>
      </c>
      <c r="J68" s="3" t="s">
        <v>63</v>
      </c>
      <c r="K68" s="3" t="s">
        <v>63</v>
      </c>
      <c r="L68" s="3" t="s">
        <v>63</v>
      </c>
      <c r="M68" s="3" t="s">
        <v>63</v>
      </c>
      <c r="N68" s="3"/>
      <c r="O68" s="3"/>
    </row>
    <row r="69" spans="1:15" x14ac:dyDescent="0.25">
      <c r="A69" s="3" t="s">
        <v>174</v>
      </c>
      <c r="B69" s="3" t="s">
        <v>181</v>
      </c>
      <c r="C69" s="3" t="s">
        <v>63</v>
      </c>
      <c r="D69" s="3" t="s">
        <v>63</v>
      </c>
      <c r="E69" s="3">
        <v>100</v>
      </c>
      <c r="F69" s="3" t="s">
        <v>63</v>
      </c>
      <c r="G69" s="3" t="s">
        <v>63</v>
      </c>
      <c r="H69" s="3" t="s">
        <v>63</v>
      </c>
      <c r="I69" s="3" t="s">
        <v>63</v>
      </c>
      <c r="J69" s="3" t="s">
        <v>63</v>
      </c>
      <c r="K69" s="3" t="s">
        <v>63</v>
      </c>
      <c r="L69" s="3" t="s">
        <v>63</v>
      </c>
      <c r="M69" s="3" t="s">
        <v>63</v>
      </c>
      <c r="N69" s="3"/>
      <c r="O69" s="3"/>
    </row>
    <row r="70" spans="1:15" x14ac:dyDescent="0.25">
      <c r="A70" s="3" t="s">
        <v>174</v>
      </c>
      <c r="B70" s="3" t="s">
        <v>182</v>
      </c>
      <c r="C70" s="3" t="s">
        <v>63</v>
      </c>
      <c r="D70" s="3" t="s">
        <v>63</v>
      </c>
      <c r="E70" s="3" t="s">
        <v>63</v>
      </c>
      <c r="F70" s="3" t="s">
        <v>63</v>
      </c>
      <c r="G70" s="3">
        <v>100</v>
      </c>
      <c r="H70" s="3" t="s">
        <v>63</v>
      </c>
      <c r="I70" s="3">
        <v>79.509069999999994</v>
      </c>
      <c r="J70" s="3" t="s">
        <v>63</v>
      </c>
      <c r="K70" s="3" t="s">
        <v>63</v>
      </c>
      <c r="L70" s="3" t="s">
        <v>63</v>
      </c>
      <c r="M70" s="3" t="s">
        <v>63</v>
      </c>
      <c r="N70" s="3"/>
      <c r="O70" s="3"/>
    </row>
    <row r="71" spans="1:15" x14ac:dyDescent="0.25">
      <c r="A71" s="3" t="s">
        <v>174</v>
      </c>
      <c r="B71" s="3" t="s">
        <v>183</v>
      </c>
      <c r="C71" s="3">
        <v>70.866140000000001</v>
      </c>
      <c r="D71" s="3" t="s">
        <v>63</v>
      </c>
      <c r="E71" s="3" t="s">
        <v>63</v>
      </c>
      <c r="F71" s="3" t="s">
        <v>63</v>
      </c>
      <c r="G71" s="3" t="s">
        <v>63</v>
      </c>
      <c r="H71" s="3">
        <v>62.985689999999998</v>
      </c>
      <c r="I71" s="3" t="s">
        <v>63</v>
      </c>
      <c r="J71" s="3" t="s">
        <v>63</v>
      </c>
      <c r="K71" s="3" t="s">
        <v>63</v>
      </c>
      <c r="L71" s="3" t="s">
        <v>63</v>
      </c>
      <c r="M71" s="3" t="s">
        <v>63</v>
      </c>
      <c r="N71" s="3"/>
      <c r="O71" s="3"/>
    </row>
    <row r="72" spans="1:15" x14ac:dyDescent="0.25">
      <c r="A72" s="3" t="s">
        <v>174</v>
      </c>
      <c r="B72" s="3" t="s">
        <v>295</v>
      </c>
      <c r="C72" s="3" t="s">
        <v>63</v>
      </c>
      <c r="D72" s="3" t="s">
        <v>63</v>
      </c>
      <c r="E72" s="3" t="s">
        <v>63</v>
      </c>
      <c r="F72" s="3" t="s">
        <v>63</v>
      </c>
      <c r="G72" s="3" t="s">
        <v>63</v>
      </c>
      <c r="H72" s="3" t="s">
        <v>63</v>
      </c>
      <c r="I72" s="3">
        <v>34.615380000000002</v>
      </c>
      <c r="J72" s="3" t="s">
        <v>63</v>
      </c>
      <c r="K72" s="3">
        <v>62</v>
      </c>
      <c r="L72" s="3" t="s">
        <v>63</v>
      </c>
      <c r="M72" s="3" t="s">
        <v>63</v>
      </c>
      <c r="N72" s="3"/>
      <c r="O72" s="3"/>
    </row>
    <row r="73" spans="1:15" x14ac:dyDescent="0.25">
      <c r="A73" s="3" t="s">
        <v>185</v>
      </c>
      <c r="B73" s="3" t="s">
        <v>186</v>
      </c>
      <c r="C73" s="3" t="s">
        <v>63</v>
      </c>
      <c r="D73" s="3" t="s">
        <v>63</v>
      </c>
      <c r="E73" s="3" t="s">
        <v>63</v>
      </c>
      <c r="F73" s="3" t="s">
        <v>63</v>
      </c>
      <c r="G73" s="3" t="s">
        <v>63</v>
      </c>
      <c r="H73" s="3">
        <v>46.691240000000001</v>
      </c>
      <c r="I73" s="3" t="s">
        <v>63</v>
      </c>
      <c r="J73" s="3" t="s">
        <v>63</v>
      </c>
      <c r="K73" s="3" t="s">
        <v>63</v>
      </c>
      <c r="L73" s="3" t="s">
        <v>63</v>
      </c>
      <c r="M73" s="3" t="s">
        <v>63</v>
      </c>
      <c r="N73" s="3"/>
      <c r="O73" s="3"/>
    </row>
    <row r="74" spans="1:15" x14ac:dyDescent="0.25">
      <c r="A74" s="3" t="s">
        <v>185</v>
      </c>
      <c r="B74" s="3" t="s">
        <v>188</v>
      </c>
      <c r="C74" s="3" t="s">
        <v>63</v>
      </c>
      <c r="D74" s="3" t="s">
        <v>63</v>
      </c>
      <c r="E74" s="3" t="s">
        <v>63</v>
      </c>
      <c r="F74" s="3" t="s">
        <v>63</v>
      </c>
      <c r="G74" s="3" t="s">
        <v>63</v>
      </c>
      <c r="H74" s="3" t="s">
        <v>63</v>
      </c>
      <c r="I74" s="3" t="s">
        <v>63</v>
      </c>
      <c r="J74" s="3">
        <v>58.237369999999999</v>
      </c>
      <c r="K74" s="3">
        <v>59.753410000000002</v>
      </c>
      <c r="L74" s="3">
        <v>60.8431</v>
      </c>
      <c r="M74" s="3" t="s">
        <v>63</v>
      </c>
      <c r="N74" s="3"/>
      <c r="O74" s="3"/>
    </row>
    <row r="75" spans="1:15" x14ac:dyDescent="0.25">
      <c r="A75" s="3" t="s">
        <v>185</v>
      </c>
      <c r="B75" s="3" t="s">
        <v>189</v>
      </c>
      <c r="C75" s="3" t="s">
        <v>63</v>
      </c>
      <c r="D75" s="3" t="s">
        <v>63</v>
      </c>
      <c r="E75" s="3" t="s">
        <v>63</v>
      </c>
      <c r="F75" s="3" t="s">
        <v>63</v>
      </c>
      <c r="G75" s="3" t="s">
        <v>63</v>
      </c>
      <c r="H75" s="3">
        <v>100</v>
      </c>
      <c r="I75" s="3" t="s">
        <v>63</v>
      </c>
      <c r="J75" s="3">
        <v>100</v>
      </c>
      <c r="K75" s="3">
        <v>100</v>
      </c>
      <c r="L75" s="3" t="s">
        <v>63</v>
      </c>
      <c r="M75" s="3" t="s">
        <v>63</v>
      </c>
      <c r="N75" s="3"/>
      <c r="O75" s="3"/>
    </row>
    <row r="76" spans="1:15" x14ac:dyDescent="0.25">
      <c r="A76" s="3" t="s">
        <v>185</v>
      </c>
      <c r="B76" s="3" t="s">
        <v>190</v>
      </c>
      <c r="C76" s="3">
        <v>100</v>
      </c>
      <c r="D76" s="3">
        <v>100</v>
      </c>
      <c r="E76" s="3">
        <v>100</v>
      </c>
      <c r="F76" s="3" t="s">
        <v>63</v>
      </c>
      <c r="G76" s="3">
        <v>100</v>
      </c>
      <c r="H76" s="3" t="s">
        <v>63</v>
      </c>
      <c r="I76" s="3" t="s">
        <v>63</v>
      </c>
      <c r="J76" s="3">
        <v>93.151600000000002</v>
      </c>
      <c r="K76" s="3">
        <v>96.317279999999997</v>
      </c>
      <c r="L76" s="3" t="s">
        <v>63</v>
      </c>
      <c r="M76" s="3" t="s">
        <v>63</v>
      </c>
      <c r="N76" s="3"/>
      <c r="O76" s="3"/>
    </row>
    <row r="77" spans="1:15" x14ac:dyDescent="0.25">
      <c r="A77" s="3" t="s">
        <v>185</v>
      </c>
      <c r="B77" s="3" t="s">
        <v>191</v>
      </c>
      <c r="C77" s="3" t="s">
        <v>63</v>
      </c>
      <c r="D77" s="3" t="s">
        <v>63</v>
      </c>
      <c r="E77" s="3" t="s">
        <v>63</v>
      </c>
      <c r="F77" s="3">
        <v>70.651089999999996</v>
      </c>
      <c r="G77" s="3" t="s">
        <v>63</v>
      </c>
      <c r="H77" s="3">
        <v>57.027290000000001</v>
      </c>
      <c r="I77" s="3" t="s">
        <v>63</v>
      </c>
      <c r="J77" s="3" t="s">
        <v>63</v>
      </c>
      <c r="K77" s="3" t="s">
        <v>63</v>
      </c>
      <c r="L77" s="3" t="s">
        <v>63</v>
      </c>
      <c r="M77" s="3" t="s">
        <v>63</v>
      </c>
      <c r="N77" s="3"/>
      <c r="O77" s="3"/>
    </row>
    <row r="78" spans="1:15" x14ac:dyDescent="0.25">
      <c r="A78" s="3" t="s">
        <v>185</v>
      </c>
      <c r="B78" s="3" t="s">
        <v>193</v>
      </c>
      <c r="C78" s="3" t="s">
        <v>63</v>
      </c>
      <c r="D78" s="3" t="s">
        <v>63</v>
      </c>
      <c r="E78" s="3" t="s">
        <v>63</v>
      </c>
      <c r="F78" s="3" t="s">
        <v>63</v>
      </c>
      <c r="G78" s="3" t="s">
        <v>63</v>
      </c>
      <c r="H78" s="3" t="s">
        <v>63</v>
      </c>
      <c r="I78" s="3">
        <v>49.336869999999998</v>
      </c>
      <c r="J78" s="3" t="s">
        <v>63</v>
      </c>
      <c r="K78" s="3" t="s">
        <v>63</v>
      </c>
      <c r="L78" s="3" t="s">
        <v>63</v>
      </c>
      <c r="M78" s="3" t="s">
        <v>63</v>
      </c>
      <c r="N78" s="3"/>
      <c r="O78" s="3"/>
    </row>
    <row r="79" spans="1:15" x14ac:dyDescent="0.25">
      <c r="A79" s="3" t="s">
        <v>185</v>
      </c>
      <c r="B79" s="3" t="s">
        <v>195</v>
      </c>
      <c r="C79" s="3" t="s">
        <v>63</v>
      </c>
      <c r="D79" s="3" t="s">
        <v>63</v>
      </c>
      <c r="E79" s="3">
        <v>84.217039999999997</v>
      </c>
      <c r="F79" s="3" t="s">
        <v>63</v>
      </c>
      <c r="G79" s="3" t="s">
        <v>63</v>
      </c>
      <c r="H79" s="3" t="s">
        <v>63</v>
      </c>
      <c r="I79" s="3" t="s">
        <v>63</v>
      </c>
      <c r="J79" s="3" t="s">
        <v>63</v>
      </c>
      <c r="K79" s="3" t="s">
        <v>63</v>
      </c>
      <c r="L79" s="3" t="s">
        <v>63</v>
      </c>
      <c r="M79" s="3" t="s">
        <v>63</v>
      </c>
      <c r="N79" s="3"/>
      <c r="O79" s="3"/>
    </row>
    <row r="80" spans="1:15" x14ac:dyDescent="0.25">
      <c r="A80" s="3" t="s">
        <v>185</v>
      </c>
      <c r="B80" s="3" t="s">
        <v>198</v>
      </c>
      <c r="C80" s="3" t="s">
        <v>63</v>
      </c>
      <c r="D80" s="3">
        <v>100</v>
      </c>
      <c r="E80" s="3" t="s">
        <v>63</v>
      </c>
      <c r="F80" s="3" t="s">
        <v>63</v>
      </c>
      <c r="G80" s="3">
        <v>100</v>
      </c>
      <c r="H80" s="3">
        <v>100</v>
      </c>
      <c r="I80" s="3" t="s">
        <v>63</v>
      </c>
      <c r="J80" s="3" t="s">
        <v>63</v>
      </c>
      <c r="K80" s="3" t="s">
        <v>63</v>
      </c>
      <c r="L80" s="3" t="s">
        <v>63</v>
      </c>
      <c r="M80" s="3" t="s">
        <v>63</v>
      </c>
      <c r="N80" s="3"/>
      <c r="O80" s="3"/>
    </row>
    <row r="81" spans="1:15" x14ac:dyDescent="0.25">
      <c r="A81" s="3" t="s">
        <v>185</v>
      </c>
      <c r="B81" s="3" t="s">
        <v>297</v>
      </c>
      <c r="C81" s="3">
        <v>75.155510000000007</v>
      </c>
      <c r="D81" s="3">
        <v>73.744619999999998</v>
      </c>
      <c r="E81" s="3">
        <v>72.31944</v>
      </c>
      <c r="F81" s="3">
        <v>80.006500000000003</v>
      </c>
      <c r="G81" s="3" t="s">
        <v>63</v>
      </c>
      <c r="H81" s="3" t="s">
        <v>63</v>
      </c>
      <c r="I81" s="3" t="s">
        <v>63</v>
      </c>
      <c r="J81" s="3" t="s">
        <v>63</v>
      </c>
      <c r="K81" s="3" t="s">
        <v>63</v>
      </c>
      <c r="L81" s="3" t="s">
        <v>63</v>
      </c>
      <c r="M81" s="3" t="s">
        <v>63</v>
      </c>
      <c r="N81" s="3"/>
      <c r="O81" s="3"/>
    </row>
    <row r="82" spans="1:15" x14ac:dyDescent="0.25">
      <c r="A82" s="3" t="s">
        <v>185</v>
      </c>
      <c r="B82" s="3" t="s">
        <v>200</v>
      </c>
      <c r="C82" s="3" t="s">
        <v>63</v>
      </c>
      <c r="D82" s="3" t="s">
        <v>63</v>
      </c>
      <c r="E82" s="3">
        <v>86.434910000000002</v>
      </c>
      <c r="F82" s="3" t="s">
        <v>63</v>
      </c>
      <c r="G82" s="3" t="s">
        <v>63</v>
      </c>
      <c r="H82" s="3">
        <v>100</v>
      </c>
      <c r="I82" s="3" t="s">
        <v>63</v>
      </c>
      <c r="J82" s="3" t="s">
        <v>63</v>
      </c>
      <c r="K82" s="3" t="s">
        <v>63</v>
      </c>
      <c r="L82" s="3" t="s">
        <v>63</v>
      </c>
      <c r="M82" s="3" t="s">
        <v>63</v>
      </c>
      <c r="N82" s="3"/>
      <c r="O82" s="3"/>
    </row>
    <row r="83" spans="1:15" x14ac:dyDescent="0.25">
      <c r="A83" s="3" t="s">
        <v>185</v>
      </c>
      <c r="B83" s="3" t="s">
        <v>202</v>
      </c>
      <c r="C83" s="3" t="s">
        <v>63</v>
      </c>
      <c r="D83" s="3" t="s">
        <v>63</v>
      </c>
      <c r="E83" s="3" t="s">
        <v>63</v>
      </c>
      <c r="F83" s="3">
        <v>94.281819999999996</v>
      </c>
      <c r="G83" s="3">
        <v>94.460639999999998</v>
      </c>
      <c r="H83" s="3">
        <v>94.041939999999997</v>
      </c>
      <c r="I83" s="3" t="s">
        <v>63</v>
      </c>
      <c r="J83" s="3">
        <v>96.206310000000002</v>
      </c>
      <c r="K83" s="3">
        <v>100</v>
      </c>
      <c r="L83" s="3">
        <v>97.03783</v>
      </c>
      <c r="M83" s="3" t="s">
        <v>63</v>
      </c>
      <c r="N83" s="3"/>
      <c r="O83" s="3"/>
    </row>
    <row r="84" spans="1:15" x14ac:dyDescent="0.25">
      <c r="A84" s="3" t="s">
        <v>185</v>
      </c>
      <c r="B84" s="3" t="s">
        <v>203</v>
      </c>
      <c r="C84" s="3">
        <v>82.63467</v>
      </c>
      <c r="D84" s="3">
        <v>82.631429999999995</v>
      </c>
      <c r="E84" s="3">
        <v>78.286559999999994</v>
      </c>
      <c r="F84" s="3">
        <v>81.813929999999999</v>
      </c>
      <c r="G84" s="3">
        <v>81.352609999999999</v>
      </c>
      <c r="H84" s="3">
        <v>82.878429999999994</v>
      </c>
      <c r="I84" s="3">
        <v>87.893320000000003</v>
      </c>
      <c r="J84" s="3">
        <v>92.395240000000001</v>
      </c>
      <c r="K84" s="3">
        <v>88.203149999999994</v>
      </c>
      <c r="L84" s="3">
        <v>85.147059999999996</v>
      </c>
      <c r="M84" s="3" t="s">
        <v>63</v>
      </c>
      <c r="N84" s="3"/>
      <c r="O84" s="3"/>
    </row>
    <row r="85" spans="1:15" x14ac:dyDescent="0.25">
      <c r="A85" s="3" t="s">
        <v>185</v>
      </c>
      <c r="B85" s="3" t="s">
        <v>206</v>
      </c>
      <c r="C85" s="3" t="s">
        <v>63</v>
      </c>
      <c r="D85" s="3" t="s">
        <v>63</v>
      </c>
      <c r="E85" s="3">
        <v>99.613650000000007</v>
      </c>
      <c r="F85" s="3" t="s">
        <v>63</v>
      </c>
      <c r="G85" s="3" t="s">
        <v>63</v>
      </c>
      <c r="H85" s="3" t="s">
        <v>63</v>
      </c>
      <c r="I85" s="3" t="s">
        <v>63</v>
      </c>
      <c r="J85" s="3" t="s">
        <v>63</v>
      </c>
      <c r="K85" s="3" t="s">
        <v>63</v>
      </c>
      <c r="L85" s="3" t="s">
        <v>63</v>
      </c>
      <c r="M85" s="3" t="s">
        <v>63</v>
      </c>
      <c r="N85" s="3"/>
      <c r="O85" s="3"/>
    </row>
    <row r="86" spans="1:15" x14ac:dyDescent="0.25">
      <c r="A86" s="3" t="s">
        <v>185</v>
      </c>
      <c r="B86" s="3" t="s">
        <v>208</v>
      </c>
      <c r="C86" s="3" t="s">
        <v>63</v>
      </c>
      <c r="D86" s="3" t="s">
        <v>63</v>
      </c>
      <c r="E86" s="3" t="s">
        <v>63</v>
      </c>
      <c r="F86" s="3" t="s">
        <v>63</v>
      </c>
      <c r="G86" s="3" t="s">
        <v>63</v>
      </c>
      <c r="H86" s="3">
        <v>59.878590000000003</v>
      </c>
      <c r="I86" s="3" t="s">
        <v>63</v>
      </c>
      <c r="J86" s="3" t="s">
        <v>63</v>
      </c>
      <c r="K86" s="3" t="s">
        <v>63</v>
      </c>
      <c r="L86" s="3" t="s">
        <v>63</v>
      </c>
      <c r="M86" s="3" t="s">
        <v>63</v>
      </c>
      <c r="N86" s="3"/>
      <c r="O86" s="3"/>
    </row>
    <row r="87" spans="1:15" x14ac:dyDescent="0.25">
      <c r="A87" s="3" t="s">
        <v>185</v>
      </c>
      <c r="B87" s="3" t="s">
        <v>209</v>
      </c>
      <c r="C87" s="3" t="s">
        <v>63</v>
      </c>
      <c r="D87" s="3" t="s">
        <v>63</v>
      </c>
      <c r="E87" s="3" t="s">
        <v>63</v>
      </c>
      <c r="F87" s="3" t="s">
        <v>63</v>
      </c>
      <c r="G87" s="3">
        <v>17.394729999999999</v>
      </c>
      <c r="H87" s="3" t="s">
        <v>63</v>
      </c>
      <c r="I87" s="3" t="s">
        <v>63</v>
      </c>
      <c r="J87" s="3">
        <v>18.996210000000001</v>
      </c>
      <c r="K87" s="3">
        <v>14.19056</v>
      </c>
      <c r="L87" s="3" t="s">
        <v>63</v>
      </c>
      <c r="M87" s="3" t="s">
        <v>63</v>
      </c>
      <c r="N87" s="3"/>
      <c r="O87" s="3"/>
    </row>
    <row r="88" spans="1:15" x14ac:dyDescent="0.25">
      <c r="A88" s="3" t="s">
        <v>185</v>
      </c>
      <c r="B88" s="3" t="s">
        <v>212</v>
      </c>
      <c r="C88" s="3" t="s">
        <v>63</v>
      </c>
      <c r="D88" s="3" t="s">
        <v>63</v>
      </c>
      <c r="E88" s="3" t="s">
        <v>63</v>
      </c>
      <c r="F88" s="3" t="s">
        <v>63</v>
      </c>
      <c r="G88" s="3">
        <v>75.858549999999994</v>
      </c>
      <c r="H88" s="3" t="s">
        <v>63</v>
      </c>
      <c r="I88" s="3">
        <v>75.970569999999995</v>
      </c>
      <c r="J88" s="3" t="s">
        <v>63</v>
      </c>
      <c r="K88" s="3" t="s">
        <v>63</v>
      </c>
      <c r="L88" s="3">
        <v>92.073030000000003</v>
      </c>
      <c r="M88" s="3" t="s">
        <v>63</v>
      </c>
      <c r="N88" s="3"/>
      <c r="O88" s="3"/>
    </row>
    <row r="89" spans="1:15" x14ac:dyDescent="0.25">
      <c r="A89" s="3" t="s">
        <v>185</v>
      </c>
      <c r="B89" s="3" t="s">
        <v>214</v>
      </c>
      <c r="C89" s="3" t="s">
        <v>63</v>
      </c>
      <c r="D89" s="3" t="s">
        <v>63</v>
      </c>
      <c r="E89" s="3" t="s">
        <v>63</v>
      </c>
      <c r="F89" s="3">
        <v>95.057739999999995</v>
      </c>
      <c r="G89" s="3" t="s">
        <v>63</v>
      </c>
      <c r="H89" s="3" t="s">
        <v>63</v>
      </c>
      <c r="I89" s="3" t="s">
        <v>63</v>
      </c>
      <c r="J89" s="3" t="s">
        <v>63</v>
      </c>
      <c r="K89" s="3" t="s">
        <v>63</v>
      </c>
      <c r="L89" s="3" t="s">
        <v>63</v>
      </c>
      <c r="M89" s="3" t="s">
        <v>63</v>
      </c>
      <c r="N89" s="3"/>
      <c r="O89" s="3"/>
    </row>
    <row r="90" spans="1:15" x14ac:dyDescent="0.25">
      <c r="A90" s="3" t="s">
        <v>185</v>
      </c>
      <c r="B90" s="3" t="s">
        <v>216</v>
      </c>
      <c r="C90" s="3">
        <v>26.73312</v>
      </c>
      <c r="D90" s="3" t="s">
        <v>63</v>
      </c>
      <c r="E90" s="3" t="s">
        <v>63</v>
      </c>
      <c r="F90" s="3" t="s">
        <v>63</v>
      </c>
      <c r="G90" s="3">
        <v>16.776440000000001</v>
      </c>
      <c r="H90" s="3">
        <v>15.008010000000001</v>
      </c>
      <c r="I90" s="3" t="s">
        <v>63</v>
      </c>
      <c r="J90" s="3">
        <v>12.97902</v>
      </c>
      <c r="K90" s="3" t="s">
        <v>63</v>
      </c>
      <c r="L90" s="3" t="s">
        <v>63</v>
      </c>
      <c r="M90" s="3" t="s">
        <v>63</v>
      </c>
      <c r="N90" s="3"/>
      <c r="O90" s="3"/>
    </row>
    <row r="91" spans="1:15" x14ac:dyDescent="0.25">
      <c r="A91" s="3" t="s">
        <v>185</v>
      </c>
      <c r="B91" s="3" t="s">
        <v>247</v>
      </c>
      <c r="C91" s="3">
        <v>18.529669999999999</v>
      </c>
      <c r="D91" s="3" t="s">
        <v>63</v>
      </c>
      <c r="E91" s="3" t="s">
        <v>63</v>
      </c>
      <c r="F91" s="3" t="s">
        <v>63</v>
      </c>
      <c r="G91" s="3" t="s">
        <v>63</v>
      </c>
      <c r="H91" s="3" t="s">
        <v>63</v>
      </c>
      <c r="I91" s="3" t="s">
        <v>63</v>
      </c>
      <c r="J91" s="3" t="s">
        <v>63</v>
      </c>
      <c r="K91" s="3" t="s">
        <v>63</v>
      </c>
      <c r="L91" s="3" t="s">
        <v>63</v>
      </c>
      <c r="M91" s="3" t="s">
        <v>63</v>
      </c>
      <c r="N91" s="3"/>
      <c r="O91" s="3"/>
    </row>
    <row r="92" spans="1:15" x14ac:dyDescent="0.25">
      <c r="A92" s="3" t="s">
        <v>185</v>
      </c>
      <c r="B92" s="3" t="s">
        <v>217</v>
      </c>
      <c r="C92" s="3" t="s">
        <v>63</v>
      </c>
      <c r="D92" s="3" t="s">
        <v>63</v>
      </c>
      <c r="E92" s="3" t="s">
        <v>63</v>
      </c>
      <c r="F92" s="3" t="s">
        <v>63</v>
      </c>
      <c r="G92" s="3" t="s">
        <v>63</v>
      </c>
      <c r="H92" s="3" t="s">
        <v>63</v>
      </c>
      <c r="I92" s="3" t="s">
        <v>63</v>
      </c>
      <c r="J92" s="3">
        <v>54.046140000000001</v>
      </c>
      <c r="K92" s="3" t="s">
        <v>63</v>
      </c>
      <c r="L92" s="3">
        <v>67.207359999999994</v>
      </c>
      <c r="M92" s="3" t="s">
        <v>63</v>
      </c>
      <c r="N92" s="3"/>
      <c r="O92" s="3"/>
    </row>
    <row r="93" spans="1:15" x14ac:dyDescent="0.25">
      <c r="A93" s="3" t="s">
        <v>185</v>
      </c>
      <c r="B93" s="3" t="s">
        <v>218</v>
      </c>
      <c r="C93" s="3" t="s">
        <v>63</v>
      </c>
      <c r="D93" s="3">
        <v>87.058819999999997</v>
      </c>
      <c r="E93" s="3" t="s">
        <v>63</v>
      </c>
      <c r="F93" s="3" t="s">
        <v>63</v>
      </c>
      <c r="G93" s="3" t="s">
        <v>63</v>
      </c>
      <c r="H93" s="3" t="s">
        <v>63</v>
      </c>
      <c r="I93" s="3" t="s">
        <v>63</v>
      </c>
      <c r="J93" s="3" t="s">
        <v>63</v>
      </c>
      <c r="K93" s="3" t="s">
        <v>63</v>
      </c>
      <c r="L93" s="3" t="s">
        <v>63</v>
      </c>
      <c r="M93" s="3" t="s">
        <v>63</v>
      </c>
      <c r="N93" s="3"/>
      <c r="O93" s="3"/>
    </row>
    <row r="94" spans="1:15" x14ac:dyDescent="0.25">
      <c r="A94" s="3" t="s">
        <v>185</v>
      </c>
      <c r="B94" s="3" t="s">
        <v>221</v>
      </c>
      <c r="C94" s="3" t="s">
        <v>63</v>
      </c>
      <c r="D94" s="3">
        <v>67.545450000000002</v>
      </c>
      <c r="E94" s="3">
        <v>67.503860000000003</v>
      </c>
      <c r="F94" s="3">
        <v>64.092290000000006</v>
      </c>
      <c r="G94" s="3" t="s">
        <v>63</v>
      </c>
      <c r="H94" s="3">
        <v>73.474549999999994</v>
      </c>
      <c r="I94" s="3" t="s">
        <v>63</v>
      </c>
      <c r="J94" s="3" t="s">
        <v>63</v>
      </c>
      <c r="K94" s="3" t="s">
        <v>63</v>
      </c>
      <c r="L94" s="3">
        <v>75.073670000000007</v>
      </c>
      <c r="M94" s="3" t="s">
        <v>63</v>
      </c>
      <c r="N94" s="3"/>
      <c r="O94" s="3"/>
    </row>
    <row r="95" spans="1:15" x14ac:dyDescent="0.25">
      <c r="A95" s="3"/>
      <c r="B95" s="3"/>
      <c r="C95" s="3"/>
      <c r="D95" s="3"/>
      <c r="E95" s="3"/>
      <c r="F95" s="3"/>
      <c r="G95" s="3"/>
      <c r="H95" s="3"/>
      <c r="I95" s="3"/>
      <c r="J95" s="3"/>
      <c r="K95" s="3"/>
      <c r="L95" s="3"/>
      <c r="M95" s="3"/>
      <c r="N95" s="3"/>
      <c r="O95" s="3"/>
    </row>
    <row r="96" spans="1:15" x14ac:dyDescent="0.25">
      <c r="A96" s="3"/>
      <c r="B96" s="3"/>
      <c r="C96" s="3"/>
      <c r="D96" s="3"/>
      <c r="E96" s="3"/>
      <c r="F96" s="3"/>
      <c r="G96" s="3"/>
      <c r="H96" s="3"/>
      <c r="I96" s="3"/>
      <c r="J96" s="3"/>
      <c r="K96" s="3"/>
      <c r="L96" s="3"/>
      <c r="M96" s="3"/>
      <c r="N96" s="3"/>
      <c r="O96" s="3"/>
    </row>
    <row r="97" spans="1:15" x14ac:dyDescent="0.25">
      <c r="A97" s="3"/>
      <c r="B97" s="3"/>
      <c r="C97" s="3"/>
      <c r="D97" s="3"/>
      <c r="E97" s="3"/>
      <c r="F97" s="3"/>
      <c r="G97" s="3"/>
      <c r="H97" s="3"/>
      <c r="I97" s="3"/>
      <c r="J97" s="3"/>
      <c r="K97" s="3"/>
      <c r="L97" s="3"/>
      <c r="M97" s="3"/>
      <c r="N97" s="3"/>
      <c r="O97" s="3"/>
    </row>
    <row r="98" spans="1:15" x14ac:dyDescent="0.25">
      <c r="A98" s="3"/>
      <c r="B98" s="3"/>
      <c r="C98" s="3"/>
      <c r="D98" s="3"/>
      <c r="E98" s="3"/>
      <c r="F98" s="3"/>
      <c r="G98" s="3"/>
      <c r="H98" s="3"/>
      <c r="I98" s="3"/>
      <c r="J98" s="3"/>
      <c r="K98" s="3"/>
      <c r="L98" s="3"/>
      <c r="M98" s="3"/>
      <c r="N98" s="3"/>
      <c r="O98" s="3"/>
    </row>
    <row r="99" spans="1:15" x14ac:dyDescent="0.25">
      <c r="A99" s="3"/>
      <c r="B99" s="3"/>
      <c r="C99" s="3"/>
      <c r="D99" s="3"/>
      <c r="E99" s="3"/>
      <c r="F99" s="3"/>
      <c r="G99" s="3"/>
      <c r="H99" s="3"/>
      <c r="I99" s="3"/>
      <c r="J99" s="3"/>
      <c r="K99" s="3"/>
      <c r="L99" s="3"/>
      <c r="M99" s="3"/>
      <c r="N99" s="3"/>
      <c r="O99" s="3"/>
    </row>
    <row r="100" spans="1:15" x14ac:dyDescent="0.25">
      <c r="A100" s="3"/>
      <c r="B100" s="3"/>
      <c r="C100" s="3"/>
      <c r="D100" s="3"/>
      <c r="E100" s="3"/>
      <c r="F100" s="3"/>
      <c r="G100" s="3"/>
      <c r="H100" s="3"/>
      <c r="I100" s="3"/>
      <c r="J100" s="3"/>
      <c r="K100" s="3"/>
      <c r="L100" s="3"/>
      <c r="M100" s="3"/>
      <c r="N100" s="3"/>
      <c r="O100" s="3"/>
    </row>
    <row r="101" spans="1:15" x14ac:dyDescent="0.25">
      <c r="A101" s="3"/>
      <c r="B101" s="3"/>
      <c r="C101" s="3"/>
      <c r="D101" s="3"/>
      <c r="E101" s="3"/>
      <c r="F101" s="3"/>
      <c r="G101" s="3"/>
      <c r="H101" s="3"/>
      <c r="I101" s="3"/>
      <c r="J101" s="3"/>
      <c r="K101" s="3"/>
      <c r="L101" s="3"/>
      <c r="M101" s="3"/>
      <c r="N101" s="3"/>
      <c r="O101" s="3"/>
    </row>
    <row r="102" spans="1:15" x14ac:dyDescent="0.25">
      <c r="A102" s="3"/>
      <c r="B102" s="3"/>
      <c r="C102" s="3"/>
      <c r="D102" s="3"/>
      <c r="E102" s="3"/>
      <c r="F102" s="3"/>
      <c r="G102" s="3"/>
      <c r="H102" s="3"/>
      <c r="I102" s="3"/>
      <c r="J102" s="3"/>
      <c r="K102" s="3"/>
      <c r="L102" s="3"/>
      <c r="M102" s="3"/>
      <c r="N102" s="3"/>
      <c r="O102" s="3"/>
    </row>
    <row r="103" spans="1:15" x14ac:dyDescent="0.25">
      <c r="A103" s="3"/>
      <c r="B103" s="3"/>
      <c r="C103" s="3"/>
      <c r="D103" s="3"/>
      <c r="E103" s="3"/>
      <c r="F103" s="3"/>
      <c r="G103" s="3"/>
      <c r="H103" s="3"/>
      <c r="I103" s="3"/>
      <c r="J103" s="3"/>
      <c r="K103" s="3"/>
      <c r="L103" s="3"/>
      <c r="M103" s="3"/>
      <c r="N103" s="3"/>
      <c r="O103" s="3"/>
    </row>
    <row r="104" spans="1:15" x14ac:dyDescent="0.25">
      <c r="A104" s="3"/>
      <c r="B104" s="3"/>
      <c r="C104" s="3"/>
      <c r="D104" s="3"/>
      <c r="E104" s="3"/>
      <c r="F104" s="3"/>
      <c r="G104" s="3"/>
      <c r="H104" s="3"/>
      <c r="I104" s="3"/>
      <c r="J104" s="3"/>
      <c r="K104" s="3"/>
      <c r="L104" s="3"/>
      <c r="M104" s="3"/>
      <c r="N104" s="3"/>
      <c r="O104" s="3"/>
    </row>
    <row r="105" spans="1:15" x14ac:dyDescent="0.25">
      <c r="A105" s="3"/>
      <c r="B105" s="3"/>
      <c r="C105" s="3"/>
      <c r="D105" s="3"/>
      <c r="E105" s="3"/>
      <c r="F105" s="3"/>
      <c r="G105" s="3"/>
      <c r="H105" s="3"/>
      <c r="I105" s="3"/>
      <c r="J105" s="3"/>
      <c r="K105" s="3"/>
      <c r="L105" s="3"/>
      <c r="M105" s="3"/>
      <c r="N105" s="3"/>
      <c r="O105" s="3"/>
    </row>
    <row r="106" spans="1:15" x14ac:dyDescent="0.25">
      <c r="A106" s="3"/>
      <c r="B106" s="3"/>
      <c r="C106" s="3"/>
      <c r="D106" s="3"/>
      <c r="E106" s="3"/>
      <c r="F106" s="3"/>
      <c r="G106" s="3"/>
      <c r="H106" s="3"/>
      <c r="I106" s="3"/>
      <c r="J106" s="3"/>
      <c r="K106" s="3"/>
      <c r="L106" s="3"/>
      <c r="M106" s="3"/>
      <c r="N106" s="3"/>
      <c r="O106" s="3"/>
    </row>
    <row r="107" spans="1:15" x14ac:dyDescent="0.25">
      <c r="A107" s="3"/>
      <c r="B107" s="3"/>
      <c r="C107" s="3"/>
      <c r="D107" s="3"/>
      <c r="E107" s="3"/>
      <c r="F107" s="3"/>
      <c r="G107" s="3"/>
      <c r="H107" s="3"/>
      <c r="I107" s="3"/>
      <c r="J107" s="3"/>
      <c r="K107" s="3"/>
      <c r="L107" s="3"/>
      <c r="M107" s="3"/>
      <c r="N107" s="3"/>
      <c r="O107" s="3"/>
    </row>
    <row r="108" spans="1:15" x14ac:dyDescent="0.25">
      <c r="A108" s="3"/>
      <c r="B108" s="3"/>
      <c r="C108" s="3"/>
      <c r="D108" s="3"/>
      <c r="E108" s="3"/>
      <c r="F108" s="3"/>
      <c r="G108" s="3"/>
      <c r="H108" s="3"/>
      <c r="I108" s="3"/>
      <c r="J108" s="3"/>
      <c r="K108" s="3"/>
      <c r="L108" s="3"/>
      <c r="M108" s="3"/>
      <c r="N108" s="3"/>
      <c r="O108" s="3"/>
    </row>
    <row r="109" spans="1:15" x14ac:dyDescent="0.25">
      <c r="A109" s="3"/>
      <c r="B109" s="3"/>
      <c r="C109" s="3"/>
      <c r="D109" s="3"/>
      <c r="E109" s="3"/>
      <c r="F109" s="3"/>
      <c r="G109" s="3"/>
      <c r="H109" s="3"/>
      <c r="I109" s="3"/>
      <c r="J109" s="3"/>
      <c r="K109" s="3"/>
      <c r="L109" s="3"/>
      <c r="M109" s="3"/>
      <c r="N109" s="3"/>
      <c r="O109" s="3"/>
    </row>
    <row r="110" spans="1:15" x14ac:dyDescent="0.25">
      <c r="A110" s="3"/>
      <c r="B110" s="3"/>
      <c r="C110" s="3"/>
      <c r="D110" s="3"/>
      <c r="E110" s="3"/>
      <c r="F110" s="3"/>
      <c r="G110" s="3"/>
      <c r="H110" s="3"/>
      <c r="I110" s="3"/>
      <c r="J110" s="3"/>
      <c r="K110" s="3"/>
      <c r="L110" s="3"/>
      <c r="M110" s="3"/>
      <c r="N110" s="3"/>
      <c r="O110" s="3"/>
    </row>
    <row r="111" spans="1:15" x14ac:dyDescent="0.25">
      <c r="A111" s="3"/>
      <c r="B111" s="3"/>
      <c r="C111" s="3"/>
      <c r="D111" s="3"/>
      <c r="E111" s="3"/>
      <c r="F111" s="3"/>
      <c r="G111" s="3"/>
      <c r="H111" s="3"/>
      <c r="I111" s="3"/>
      <c r="J111" s="3"/>
      <c r="K111" s="3"/>
      <c r="L111" s="3"/>
      <c r="M111" s="3"/>
      <c r="N111" s="3"/>
      <c r="O111" s="3"/>
    </row>
    <row r="112" spans="1:15" x14ac:dyDescent="0.25">
      <c r="A112" s="3"/>
      <c r="B112" s="3"/>
      <c r="C112" s="3"/>
      <c r="D112" s="3"/>
      <c r="E112" s="3"/>
      <c r="F112" s="3"/>
      <c r="G112" s="3"/>
      <c r="H112" s="3"/>
      <c r="I112" s="3"/>
      <c r="J112" s="3"/>
      <c r="K112" s="3"/>
      <c r="L112" s="3"/>
      <c r="M112" s="3"/>
      <c r="N112" s="3"/>
      <c r="O112" s="3"/>
    </row>
    <row r="113" spans="1:15" x14ac:dyDescent="0.25">
      <c r="A113" s="3"/>
      <c r="B113" s="3"/>
      <c r="C113" s="3"/>
      <c r="D113" s="3"/>
      <c r="E113" s="3"/>
      <c r="F113" s="3"/>
      <c r="G113" s="3"/>
      <c r="H113" s="3"/>
      <c r="I113" s="3"/>
      <c r="J113" s="3"/>
      <c r="K113" s="3"/>
      <c r="L113" s="3"/>
      <c r="M113" s="3"/>
      <c r="N113" s="3"/>
      <c r="O113" s="3"/>
    </row>
    <row r="114" spans="1:15" x14ac:dyDescent="0.25">
      <c r="A114" s="3"/>
      <c r="B114" s="3"/>
      <c r="C114" s="3"/>
      <c r="D114" s="3"/>
      <c r="E114" s="3"/>
      <c r="F114" s="3"/>
      <c r="G114" s="3"/>
      <c r="H114" s="3"/>
      <c r="I114" s="3"/>
      <c r="J114" s="3"/>
      <c r="K114" s="3"/>
      <c r="L114" s="3"/>
      <c r="M114" s="3"/>
      <c r="N114" s="3"/>
      <c r="O114" s="3"/>
    </row>
    <row r="115" spans="1:15" x14ac:dyDescent="0.25">
      <c r="A115" s="3"/>
      <c r="B115" s="3"/>
      <c r="C115" s="3"/>
      <c r="D115" s="3"/>
      <c r="E115" s="3"/>
      <c r="F115" s="3"/>
      <c r="G115" s="3"/>
      <c r="H115" s="3"/>
      <c r="I115" s="3"/>
      <c r="J115" s="3"/>
      <c r="K115" s="3"/>
      <c r="L115" s="3"/>
      <c r="M115" s="3"/>
      <c r="N115" s="3"/>
      <c r="O115" s="3"/>
    </row>
    <row r="116" spans="1:15" x14ac:dyDescent="0.25">
      <c r="A116" s="3"/>
      <c r="B116" s="3"/>
      <c r="C116" s="3"/>
      <c r="D116" s="3"/>
      <c r="E116" s="3"/>
      <c r="F116" s="3"/>
      <c r="G116" s="3"/>
      <c r="H116" s="3"/>
      <c r="I116" s="3"/>
      <c r="J116" s="3"/>
      <c r="K116" s="3"/>
      <c r="L116" s="3"/>
      <c r="M116" s="3"/>
      <c r="N116" s="3"/>
      <c r="O116" s="3"/>
    </row>
    <row r="117" spans="1:15" x14ac:dyDescent="0.25">
      <c r="A117" s="3"/>
      <c r="B117" s="3"/>
      <c r="C117" s="3"/>
      <c r="D117" s="3"/>
      <c r="E117" s="3"/>
      <c r="F117" s="3"/>
      <c r="G117" s="3"/>
      <c r="H117" s="3"/>
      <c r="I117" s="3"/>
      <c r="J117" s="3"/>
      <c r="K117" s="3"/>
      <c r="L117" s="3"/>
      <c r="M117" s="3"/>
      <c r="N117" s="3"/>
      <c r="O117" s="3"/>
    </row>
    <row r="118" spans="1:15" x14ac:dyDescent="0.25">
      <c r="A118" s="3"/>
      <c r="B118" s="3"/>
      <c r="C118" s="3"/>
      <c r="D118" s="3"/>
      <c r="E118" s="3"/>
      <c r="F118" s="3"/>
      <c r="G118" s="3"/>
      <c r="H118" s="3"/>
      <c r="I118" s="3"/>
      <c r="J118" s="3"/>
      <c r="K118" s="3"/>
      <c r="L118" s="3"/>
      <c r="M118" s="3"/>
      <c r="N118" s="3"/>
      <c r="O118" s="3"/>
    </row>
    <row r="119" spans="1:15" x14ac:dyDescent="0.25">
      <c r="A119" s="3"/>
      <c r="B119" s="3"/>
      <c r="C119" s="3"/>
      <c r="D119" s="3"/>
      <c r="E119" s="3"/>
      <c r="F119" s="3"/>
      <c r="G119" s="3"/>
      <c r="H119" s="3"/>
      <c r="I119" s="3"/>
      <c r="J119" s="3"/>
      <c r="K119" s="3"/>
      <c r="L119" s="3"/>
      <c r="M119" s="3"/>
      <c r="N119" s="3"/>
      <c r="O119" s="3"/>
    </row>
    <row r="120" spans="1:15" x14ac:dyDescent="0.25">
      <c r="A120" s="3"/>
      <c r="B120" s="3"/>
      <c r="C120" s="3"/>
      <c r="D120" s="3"/>
      <c r="E120" s="3"/>
      <c r="F120" s="3"/>
      <c r="G120" s="3"/>
      <c r="H120" s="3"/>
      <c r="I120" s="3"/>
      <c r="J120" s="3"/>
      <c r="K120" s="3"/>
      <c r="L120" s="3"/>
      <c r="M120" s="3"/>
      <c r="N120" s="3"/>
      <c r="O120" s="3"/>
    </row>
    <row r="121" spans="1:15" x14ac:dyDescent="0.25">
      <c r="A121" s="3"/>
      <c r="B121" s="3"/>
      <c r="C121" s="3"/>
      <c r="D121" s="3"/>
      <c r="E121" s="3"/>
      <c r="F121" s="3"/>
      <c r="G121" s="3"/>
      <c r="H121" s="3"/>
      <c r="I121" s="3"/>
      <c r="J121" s="3"/>
      <c r="K121" s="3"/>
      <c r="L121" s="3"/>
      <c r="M121" s="3"/>
      <c r="N121" s="3"/>
      <c r="O121" s="3"/>
    </row>
    <row r="122" spans="1:15" x14ac:dyDescent="0.25">
      <c r="A122" s="3"/>
      <c r="B122" s="3"/>
      <c r="C122" s="3"/>
      <c r="D122" s="3"/>
      <c r="E122" s="3"/>
      <c r="F122" s="3"/>
      <c r="G122" s="3"/>
      <c r="H122" s="3"/>
      <c r="I122" s="3"/>
      <c r="J122" s="3"/>
      <c r="K122" s="3"/>
      <c r="L122" s="3"/>
      <c r="M122" s="3"/>
      <c r="N122" s="3"/>
      <c r="O122" s="3"/>
    </row>
    <row r="123" spans="1:15" x14ac:dyDescent="0.25">
      <c r="A123" s="3"/>
      <c r="B123" s="3"/>
      <c r="C123" s="3"/>
      <c r="D123" s="3"/>
      <c r="E123" s="3"/>
      <c r="F123" s="3"/>
      <c r="G123" s="3"/>
      <c r="H123" s="3"/>
      <c r="I123" s="3"/>
      <c r="J123" s="3"/>
      <c r="K123" s="3"/>
      <c r="L123" s="3"/>
      <c r="M123" s="3"/>
      <c r="N123" s="3"/>
      <c r="O123" s="3"/>
    </row>
    <row r="124" spans="1:15" x14ac:dyDescent="0.25">
      <c r="A124" s="3"/>
      <c r="B124" s="3"/>
      <c r="C124" s="3"/>
      <c r="D124" s="3"/>
      <c r="E124" s="3"/>
      <c r="F124" s="3"/>
      <c r="G124" s="3"/>
      <c r="H124" s="3"/>
      <c r="I124" s="3"/>
      <c r="J124" s="3"/>
      <c r="K124" s="3"/>
      <c r="L124" s="3"/>
      <c r="M124" s="3"/>
      <c r="N124" s="3"/>
      <c r="O124" s="3"/>
    </row>
    <row r="125" spans="1:15" x14ac:dyDescent="0.25">
      <c r="A125" s="3"/>
      <c r="B125" s="3"/>
      <c r="C125" s="3"/>
      <c r="D125" s="3"/>
      <c r="E125" s="3"/>
      <c r="F125" s="3"/>
      <c r="G125" s="3"/>
      <c r="H125" s="3"/>
      <c r="I125" s="3"/>
      <c r="J125" s="3"/>
      <c r="K125" s="3"/>
      <c r="L125" s="3"/>
      <c r="M125" s="3"/>
      <c r="N125" s="3"/>
      <c r="O125" s="3"/>
    </row>
    <row r="126" spans="1:15" x14ac:dyDescent="0.25">
      <c r="A126" s="3"/>
      <c r="B126" s="3"/>
      <c r="C126" s="3"/>
      <c r="D126" s="3"/>
      <c r="E126" s="3"/>
      <c r="F126" s="3"/>
      <c r="G126" s="3"/>
      <c r="H126" s="3"/>
      <c r="I126" s="3"/>
      <c r="J126" s="3"/>
      <c r="K126" s="3"/>
      <c r="L126" s="3"/>
      <c r="M126" s="3"/>
      <c r="N126" s="3"/>
      <c r="O126" s="3"/>
    </row>
    <row r="127" spans="1:15" x14ac:dyDescent="0.25">
      <c r="A127" s="3"/>
      <c r="B127" s="3"/>
      <c r="C127" s="3"/>
      <c r="D127" s="3"/>
      <c r="E127" s="3"/>
      <c r="F127" s="3"/>
      <c r="G127" s="3"/>
      <c r="H127" s="3"/>
      <c r="I127" s="3"/>
      <c r="J127" s="3"/>
      <c r="K127" s="3"/>
      <c r="L127" s="3"/>
      <c r="M127" s="3"/>
      <c r="N127" s="3"/>
      <c r="O127" s="3"/>
    </row>
    <row r="128" spans="1:15" x14ac:dyDescent="0.25">
      <c r="A128" s="3"/>
      <c r="B128" s="3"/>
      <c r="C128" s="3"/>
      <c r="D128" s="3"/>
      <c r="E128" s="3"/>
      <c r="F128" s="3"/>
      <c r="G128" s="3"/>
      <c r="H128" s="3"/>
      <c r="I128" s="3"/>
      <c r="J128" s="3"/>
      <c r="K128" s="3"/>
      <c r="L128" s="3"/>
      <c r="M128" s="3"/>
      <c r="N128" s="3"/>
      <c r="O128" s="3"/>
    </row>
    <row r="129" spans="1:15" x14ac:dyDescent="0.25">
      <c r="A129" s="3"/>
      <c r="B129" s="3"/>
      <c r="C129" s="3"/>
      <c r="D129" s="3"/>
      <c r="E129" s="3"/>
      <c r="F129" s="3"/>
      <c r="G129" s="3"/>
      <c r="H129" s="3"/>
      <c r="I129" s="3"/>
      <c r="J129" s="3"/>
      <c r="K129" s="3"/>
      <c r="L129" s="3"/>
      <c r="M129" s="3"/>
      <c r="N129" s="3"/>
      <c r="O129" s="3"/>
    </row>
    <row r="130" spans="1:15" x14ac:dyDescent="0.25">
      <c r="A130" s="3"/>
      <c r="B130" s="3"/>
      <c r="C130" s="3"/>
      <c r="D130" s="3"/>
      <c r="E130" s="3"/>
      <c r="F130" s="3"/>
      <c r="G130" s="3"/>
      <c r="H130" s="3"/>
      <c r="I130" s="3"/>
      <c r="J130" s="3"/>
      <c r="K130" s="3"/>
      <c r="L130" s="3"/>
      <c r="M130" s="3"/>
      <c r="N130" s="3"/>
      <c r="O130" s="3"/>
    </row>
    <row r="131" spans="1:15" x14ac:dyDescent="0.25">
      <c r="A131" s="3"/>
      <c r="B131" s="3"/>
      <c r="C131" s="3"/>
      <c r="D131" s="3"/>
      <c r="E131" s="3"/>
      <c r="F131" s="3"/>
      <c r="G131" s="3"/>
      <c r="H131" s="3"/>
      <c r="I131" s="3"/>
      <c r="J131" s="3"/>
      <c r="K131" s="3"/>
      <c r="L131" s="3"/>
      <c r="M131" s="3"/>
      <c r="N131" s="3"/>
      <c r="O131" s="3"/>
    </row>
    <row r="132" spans="1:15" x14ac:dyDescent="0.25">
      <c r="A132" s="3"/>
      <c r="B132" s="3"/>
      <c r="C132" s="3"/>
      <c r="D132" s="3"/>
      <c r="E132" s="3"/>
      <c r="F132" s="3"/>
      <c r="G132" s="3"/>
      <c r="H132" s="3"/>
      <c r="I132" s="3"/>
      <c r="J132" s="3"/>
      <c r="K132" s="3"/>
      <c r="L132" s="3"/>
      <c r="M132" s="3"/>
      <c r="N132" s="3"/>
      <c r="O132" s="3"/>
    </row>
    <row r="133" spans="1:15" x14ac:dyDescent="0.25">
      <c r="A133" s="3"/>
      <c r="B133" s="3"/>
      <c r="C133" s="3"/>
      <c r="D133" s="3"/>
      <c r="E133" s="3"/>
      <c r="F133" s="3"/>
      <c r="G133" s="3"/>
      <c r="H133" s="3"/>
      <c r="I133" s="3"/>
      <c r="J133" s="3"/>
      <c r="K133" s="3"/>
      <c r="L133" s="3"/>
      <c r="M133" s="3"/>
      <c r="N133" s="3"/>
      <c r="O133" s="3"/>
    </row>
    <row r="134" spans="1:15" x14ac:dyDescent="0.25">
      <c r="A134" s="3"/>
      <c r="B134" s="3"/>
      <c r="C134" s="3"/>
      <c r="D134" s="3"/>
      <c r="E134" s="3"/>
      <c r="F134" s="3"/>
      <c r="G134" s="3"/>
      <c r="H134" s="3"/>
      <c r="I134" s="3"/>
      <c r="J134" s="3"/>
      <c r="K134" s="3"/>
      <c r="L134" s="3"/>
      <c r="M134" s="3"/>
      <c r="N134" s="3"/>
      <c r="O134" s="3"/>
    </row>
    <row r="135" spans="1:15" x14ac:dyDescent="0.25">
      <c r="A135" s="3"/>
      <c r="B135" s="3"/>
      <c r="C135" s="3"/>
      <c r="D135" s="3"/>
      <c r="E135" s="3"/>
      <c r="F135" s="3"/>
      <c r="G135" s="3"/>
      <c r="H135" s="3"/>
      <c r="I135" s="3"/>
      <c r="J135" s="3"/>
      <c r="K135" s="3"/>
      <c r="L135" s="3"/>
      <c r="M135" s="3"/>
      <c r="N135" s="3"/>
      <c r="O135" s="3"/>
    </row>
    <row r="136" spans="1:15" x14ac:dyDescent="0.25">
      <c r="A136" s="3"/>
      <c r="B136" s="3"/>
      <c r="C136" s="3"/>
      <c r="D136" s="3"/>
      <c r="E136" s="3"/>
      <c r="F136" s="3"/>
      <c r="G136" s="3"/>
      <c r="H136" s="3"/>
      <c r="I136" s="3"/>
      <c r="J136" s="3"/>
      <c r="K136" s="3"/>
      <c r="L136" s="3"/>
      <c r="M136" s="3"/>
      <c r="N136" s="3"/>
      <c r="O136" s="3"/>
    </row>
    <row r="137" spans="1:15" x14ac:dyDescent="0.25">
      <c r="A137" s="3"/>
      <c r="B137" s="3"/>
      <c r="C137" s="3"/>
      <c r="D137" s="3"/>
      <c r="E137" s="3"/>
      <c r="F137" s="3"/>
      <c r="G137" s="3"/>
      <c r="H137" s="3"/>
      <c r="I137" s="3"/>
      <c r="J137" s="3"/>
      <c r="K137" s="3"/>
      <c r="L137" s="3"/>
      <c r="M137" s="3"/>
      <c r="N137" s="3"/>
      <c r="O137" s="3"/>
    </row>
    <row r="138" spans="1:15" x14ac:dyDescent="0.25">
      <c r="A138" s="3"/>
      <c r="B138" s="3"/>
      <c r="C138" s="3"/>
      <c r="D138" s="3"/>
      <c r="E138" s="3"/>
      <c r="F138" s="3"/>
      <c r="G138" s="3"/>
      <c r="H138" s="3"/>
      <c r="I138" s="3"/>
      <c r="J138" s="3"/>
      <c r="K138" s="3"/>
      <c r="L138" s="3"/>
      <c r="M138" s="3"/>
      <c r="N138" s="3"/>
      <c r="O138" s="3"/>
    </row>
    <row r="139" spans="1:15" x14ac:dyDescent="0.25">
      <c r="A139" s="3"/>
      <c r="B139" s="3"/>
      <c r="C139" s="3"/>
      <c r="D139" s="3"/>
      <c r="E139" s="3"/>
      <c r="F139" s="3"/>
      <c r="G139" s="3"/>
      <c r="H139" s="3"/>
      <c r="I139" s="3"/>
      <c r="J139" s="3"/>
      <c r="K139" s="3"/>
      <c r="L139" s="3"/>
      <c r="M139" s="3"/>
      <c r="N139" s="3"/>
      <c r="O139" s="3"/>
    </row>
    <row r="140" spans="1:15" x14ac:dyDescent="0.25">
      <c r="A140" s="3"/>
      <c r="B140" s="3"/>
      <c r="C140" s="3"/>
      <c r="D140" s="3"/>
      <c r="E140" s="3"/>
      <c r="F140" s="3"/>
      <c r="G140" s="3"/>
      <c r="H140" s="3"/>
      <c r="I140" s="3"/>
      <c r="J140" s="3"/>
      <c r="K140" s="3"/>
      <c r="L140" s="3"/>
      <c r="M140" s="3"/>
      <c r="N140" s="3"/>
      <c r="O140" s="3"/>
    </row>
    <row r="141" spans="1:15" x14ac:dyDescent="0.25">
      <c r="A141" s="3"/>
      <c r="B141" s="3"/>
      <c r="C141" s="3"/>
      <c r="D141" s="3"/>
      <c r="E141" s="3"/>
      <c r="F141" s="3"/>
      <c r="G141" s="3"/>
      <c r="H141" s="3"/>
      <c r="I141" s="3"/>
      <c r="J141" s="3"/>
      <c r="K141" s="3"/>
      <c r="L141" s="3"/>
      <c r="M141" s="3"/>
      <c r="N141" s="3"/>
      <c r="O141" s="3"/>
    </row>
    <row r="142" spans="1:15" x14ac:dyDescent="0.25">
      <c r="A142" s="3"/>
      <c r="B142" s="3"/>
      <c r="C142" s="3"/>
      <c r="D142" s="3"/>
      <c r="E142" s="3"/>
      <c r="F142" s="3"/>
      <c r="G142" s="3"/>
      <c r="H142" s="3"/>
      <c r="I142" s="3"/>
      <c r="J142" s="3"/>
      <c r="K142" s="3"/>
      <c r="L142" s="3"/>
      <c r="M142" s="3"/>
      <c r="N142" s="3"/>
      <c r="O142" s="3"/>
    </row>
    <row r="143" spans="1:15" x14ac:dyDescent="0.25">
      <c r="A143" s="3"/>
      <c r="B143" s="3"/>
      <c r="C143" s="3"/>
      <c r="D143" s="3"/>
      <c r="E143" s="3"/>
      <c r="F143" s="3"/>
      <c r="G143" s="3"/>
      <c r="H143" s="3"/>
      <c r="I143" s="3"/>
      <c r="J143" s="3"/>
      <c r="K143" s="3"/>
      <c r="L143" s="3"/>
      <c r="M143" s="3"/>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229</v>
      </c>
    </row>
    <row r="4" spans="1:15" x14ac:dyDescent="0.25">
      <c r="A4" t="s">
        <v>230</v>
      </c>
    </row>
    <row r="5" spans="1:15" x14ac:dyDescent="0.25">
      <c r="A5" t="s">
        <v>231</v>
      </c>
    </row>
    <row r="6" spans="1:15" x14ac:dyDescent="0.25">
      <c r="A6" t="s">
        <v>232</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62</v>
      </c>
      <c r="C11" s="3" t="s">
        <v>63</v>
      </c>
      <c r="D11" s="3" t="s">
        <v>63</v>
      </c>
      <c r="E11" s="3" t="s">
        <v>63</v>
      </c>
      <c r="F11" s="3" t="s">
        <v>63</v>
      </c>
      <c r="G11" s="3" t="s">
        <v>63</v>
      </c>
      <c r="H11" s="3" t="s">
        <v>63</v>
      </c>
      <c r="I11" s="3">
        <v>22</v>
      </c>
      <c r="J11" s="3" t="s">
        <v>63</v>
      </c>
      <c r="K11" s="3" t="s">
        <v>63</v>
      </c>
      <c r="L11" s="3" t="s">
        <v>63</v>
      </c>
      <c r="M11" s="3" t="s">
        <v>63</v>
      </c>
      <c r="N11" s="3"/>
      <c r="O11" s="3"/>
    </row>
    <row r="12" spans="1:15" x14ac:dyDescent="0.25">
      <c r="A12" s="3" t="s">
        <v>61</v>
      </c>
      <c r="B12" s="3" t="s">
        <v>64</v>
      </c>
      <c r="C12" s="3" t="s">
        <v>63</v>
      </c>
      <c r="D12" s="3" t="s">
        <v>63</v>
      </c>
      <c r="E12" s="3" t="s">
        <v>63</v>
      </c>
      <c r="F12" s="3" t="s">
        <v>63</v>
      </c>
      <c r="G12" s="3" t="s">
        <v>63</v>
      </c>
      <c r="H12" s="3">
        <v>41</v>
      </c>
      <c r="I12" s="3" t="s">
        <v>63</v>
      </c>
      <c r="J12" s="3">
        <v>47</v>
      </c>
      <c r="K12" s="3" t="s">
        <v>63</v>
      </c>
      <c r="L12" s="3" t="s">
        <v>63</v>
      </c>
      <c r="M12" s="3" t="s">
        <v>63</v>
      </c>
      <c r="N12" s="3"/>
      <c r="O12" s="3"/>
    </row>
    <row r="13" spans="1:15" x14ac:dyDescent="0.25">
      <c r="A13" s="3" t="s">
        <v>61</v>
      </c>
      <c r="B13" s="3" t="s">
        <v>66</v>
      </c>
      <c r="C13" s="3" t="s">
        <v>63</v>
      </c>
      <c r="D13" s="3" t="s">
        <v>63</v>
      </c>
      <c r="E13" s="3" t="s">
        <v>63</v>
      </c>
      <c r="F13" s="3" t="s">
        <v>63</v>
      </c>
      <c r="G13" s="3" t="s">
        <v>63</v>
      </c>
      <c r="H13" s="3" t="s">
        <v>63</v>
      </c>
      <c r="I13" s="3" t="s">
        <v>63</v>
      </c>
      <c r="J13" s="3">
        <v>47.2</v>
      </c>
      <c r="K13" s="3" t="s">
        <v>63</v>
      </c>
      <c r="L13" s="3" t="s">
        <v>63</v>
      </c>
      <c r="M13" s="3" t="s">
        <v>63</v>
      </c>
      <c r="N13" s="3"/>
      <c r="O13" s="3"/>
    </row>
    <row r="14" spans="1:15" x14ac:dyDescent="0.25">
      <c r="A14" s="3" t="s">
        <v>61</v>
      </c>
      <c r="B14" s="3" t="s">
        <v>67</v>
      </c>
      <c r="C14" s="3" t="s">
        <v>63</v>
      </c>
      <c r="D14" s="3">
        <v>75.743610000000004</v>
      </c>
      <c r="E14" s="3" t="s">
        <v>63</v>
      </c>
      <c r="F14" s="3" t="s">
        <v>63</v>
      </c>
      <c r="G14" s="3" t="s">
        <v>63</v>
      </c>
      <c r="H14" s="3" t="s">
        <v>63</v>
      </c>
      <c r="I14" s="3">
        <v>65.989639999999994</v>
      </c>
      <c r="J14" s="3" t="s">
        <v>63</v>
      </c>
      <c r="K14" s="3" t="s">
        <v>63</v>
      </c>
      <c r="L14" s="3" t="s">
        <v>63</v>
      </c>
      <c r="M14" s="3" t="s">
        <v>63</v>
      </c>
      <c r="N14" s="3"/>
      <c r="O14" s="3"/>
    </row>
    <row r="15" spans="1:15" x14ac:dyDescent="0.25">
      <c r="A15" s="3" t="s">
        <v>61</v>
      </c>
      <c r="B15" s="3" t="s">
        <v>69</v>
      </c>
      <c r="C15" s="3" t="s">
        <v>63</v>
      </c>
      <c r="D15" s="3" t="s">
        <v>63</v>
      </c>
      <c r="E15" s="3" t="s">
        <v>63</v>
      </c>
      <c r="F15" s="3" t="s">
        <v>63</v>
      </c>
      <c r="G15" s="3" t="s">
        <v>63</v>
      </c>
      <c r="H15" s="3" t="s">
        <v>63</v>
      </c>
      <c r="I15" s="3" t="s">
        <v>63</v>
      </c>
      <c r="J15" s="3" t="s">
        <v>63</v>
      </c>
      <c r="K15" s="3">
        <v>38.700000000000003</v>
      </c>
      <c r="L15" s="3" t="s">
        <v>63</v>
      </c>
      <c r="M15" s="3" t="s">
        <v>63</v>
      </c>
      <c r="N15" s="3"/>
      <c r="O15" s="3"/>
    </row>
    <row r="16" spans="1:15" x14ac:dyDescent="0.25">
      <c r="A16" s="3" t="s">
        <v>61</v>
      </c>
      <c r="B16" s="3" t="s">
        <v>72</v>
      </c>
      <c r="C16" s="3" t="s">
        <v>63</v>
      </c>
      <c r="D16" s="3" t="s">
        <v>63</v>
      </c>
      <c r="E16" s="3" t="s">
        <v>63</v>
      </c>
      <c r="F16" s="3" t="s">
        <v>63</v>
      </c>
      <c r="G16" s="3">
        <v>35</v>
      </c>
      <c r="H16" s="3" t="s">
        <v>63</v>
      </c>
      <c r="I16" s="3" t="s">
        <v>63</v>
      </c>
      <c r="J16" s="3" t="s">
        <v>63</v>
      </c>
      <c r="K16" s="3" t="s">
        <v>63</v>
      </c>
      <c r="L16" s="3" t="s">
        <v>63</v>
      </c>
      <c r="M16" s="3" t="s">
        <v>63</v>
      </c>
      <c r="N16" s="3"/>
      <c r="O16" s="3"/>
    </row>
    <row r="17" spans="1:15" x14ac:dyDescent="0.25">
      <c r="A17" s="3" t="s">
        <v>61</v>
      </c>
      <c r="B17" s="3" t="s">
        <v>75</v>
      </c>
      <c r="C17" s="3" t="s">
        <v>63</v>
      </c>
      <c r="D17" s="3" t="s">
        <v>63</v>
      </c>
      <c r="E17" s="3" t="s">
        <v>63</v>
      </c>
      <c r="F17" s="3" t="s">
        <v>63</v>
      </c>
      <c r="G17" s="3" t="s">
        <v>63</v>
      </c>
      <c r="H17" s="3" t="s">
        <v>63</v>
      </c>
      <c r="I17" s="3" t="s">
        <v>63</v>
      </c>
      <c r="J17" s="3" t="s">
        <v>63</v>
      </c>
      <c r="K17" s="3" t="s">
        <v>63</v>
      </c>
      <c r="L17" s="3">
        <v>71</v>
      </c>
      <c r="M17" s="3" t="s">
        <v>63</v>
      </c>
      <c r="N17" s="3"/>
      <c r="O17" s="3"/>
    </row>
    <row r="18" spans="1:15" x14ac:dyDescent="0.25">
      <c r="A18" s="3" t="s">
        <v>77</v>
      </c>
      <c r="B18" s="3" t="s">
        <v>233</v>
      </c>
      <c r="C18" s="3" t="s">
        <v>63</v>
      </c>
      <c r="D18" s="3" t="s">
        <v>63</v>
      </c>
      <c r="E18" s="3" t="s">
        <v>63</v>
      </c>
      <c r="F18" s="3" t="s">
        <v>63</v>
      </c>
      <c r="G18" s="3" t="s">
        <v>63</v>
      </c>
      <c r="H18" s="3" t="s">
        <v>63</v>
      </c>
      <c r="I18" s="3">
        <v>81.8</v>
      </c>
      <c r="J18" s="3" t="s">
        <v>63</v>
      </c>
      <c r="K18" s="3" t="s">
        <v>63</v>
      </c>
      <c r="L18" s="3" t="s">
        <v>63</v>
      </c>
      <c r="M18" s="3" t="s">
        <v>63</v>
      </c>
      <c r="N18" s="3"/>
      <c r="O18" s="3"/>
    </row>
    <row r="19" spans="1:15" ht="30" x14ac:dyDescent="0.25">
      <c r="A19" s="3" t="s">
        <v>77</v>
      </c>
      <c r="B19" s="3" t="s">
        <v>80</v>
      </c>
      <c r="C19" s="3" t="s">
        <v>63</v>
      </c>
      <c r="D19" s="3">
        <v>99.185079999999999</v>
      </c>
      <c r="E19" s="3" t="s">
        <v>63</v>
      </c>
      <c r="F19" s="3" t="s">
        <v>63</v>
      </c>
      <c r="G19" s="3" t="s">
        <v>63</v>
      </c>
      <c r="H19" s="3" t="s">
        <v>63</v>
      </c>
      <c r="I19" s="3">
        <v>98.596100000000007</v>
      </c>
      <c r="J19" s="3" t="s">
        <v>63</v>
      </c>
      <c r="K19" s="3" t="s">
        <v>63</v>
      </c>
      <c r="L19" s="3" t="s">
        <v>63</v>
      </c>
      <c r="M19" s="3" t="s">
        <v>63</v>
      </c>
      <c r="N19" s="3"/>
      <c r="O19" s="3"/>
    </row>
    <row r="20" spans="1:15" x14ac:dyDescent="0.25">
      <c r="A20" s="3" t="s">
        <v>77</v>
      </c>
      <c r="B20" s="3" t="s">
        <v>81</v>
      </c>
      <c r="C20" s="3" t="s">
        <v>63</v>
      </c>
      <c r="D20" s="3" t="s">
        <v>63</v>
      </c>
      <c r="E20" s="3" t="s">
        <v>63</v>
      </c>
      <c r="F20" s="3" t="s">
        <v>63</v>
      </c>
      <c r="G20" s="3" t="s">
        <v>63</v>
      </c>
      <c r="H20" s="3" t="s">
        <v>63</v>
      </c>
      <c r="I20" s="3">
        <v>97.597589999999997</v>
      </c>
      <c r="J20" s="3" t="s">
        <v>63</v>
      </c>
      <c r="K20" s="3" t="s">
        <v>63</v>
      </c>
      <c r="L20" s="3" t="s">
        <v>63</v>
      </c>
      <c r="M20" s="3" t="s">
        <v>63</v>
      </c>
      <c r="N20" s="3"/>
      <c r="O20" s="3"/>
    </row>
    <row r="21" spans="1:15" x14ac:dyDescent="0.25">
      <c r="A21" s="3" t="s">
        <v>77</v>
      </c>
      <c r="B21" s="3" t="s">
        <v>234</v>
      </c>
      <c r="C21" s="3" t="s">
        <v>63</v>
      </c>
      <c r="D21" s="3" t="s">
        <v>63</v>
      </c>
      <c r="E21" s="3" t="s">
        <v>63</v>
      </c>
      <c r="F21" s="3" t="s">
        <v>63</v>
      </c>
      <c r="G21" s="3" t="s">
        <v>63</v>
      </c>
      <c r="H21" s="3" t="s">
        <v>63</v>
      </c>
      <c r="I21" s="3" t="s">
        <v>63</v>
      </c>
      <c r="J21" s="3">
        <v>93.5</v>
      </c>
      <c r="K21" s="3" t="s">
        <v>63</v>
      </c>
      <c r="L21" s="3" t="s">
        <v>63</v>
      </c>
      <c r="M21" s="3" t="s">
        <v>63</v>
      </c>
      <c r="N21" s="3"/>
      <c r="O21" s="3"/>
    </row>
    <row r="22" spans="1:15" x14ac:dyDescent="0.25">
      <c r="A22" s="3" t="s">
        <v>77</v>
      </c>
      <c r="B22" s="3" t="s">
        <v>82</v>
      </c>
      <c r="C22" s="3" t="s">
        <v>63</v>
      </c>
      <c r="D22" s="3">
        <v>66.227099999999993</v>
      </c>
      <c r="E22" s="3" t="s">
        <v>63</v>
      </c>
      <c r="F22" s="3" t="s">
        <v>63</v>
      </c>
      <c r="G22" s="3" t="s">
        <v>63</v>
      </c>
      <c r="H22" s="3" t="s">
        <v>63</v>
      </c>
      <c r="I22" s="3" t="s">
        <v>63</v>
      </c>
      <c r="J22" s="3" t="s">
        <v>63</v>
      </c>
      <c r="K22" s="3" t="s">
        <v>63</v>
      </c>
      <c r="L22" s="3" t="s">
        <v>63</v>
      </c>
      <c r="M22" s="3" t="s">
        <v>63</v>
      </c>
      <c r="N22" s="3"/>
      <c r="O22" s="3"/>
    </row>
    <row r="23" spans="1:15" x14ac:dyDescent="0.25">
      <c r="A23" s="3" t="s">
        <v>77</v>
      </c>
      <c r="B23" s="3" t="s">
        <v>84</v>
      </c>
      <c r="C23" s="3" t="s">
        <v>63</v>
      </c>
      <c r="D23" s="3">
        <v>24.03</v>
      </c>
      <c r="E23" s="3">
        <v>83.4</v>
      </c>
      <c r="F23" s="3" t="s">
        <v>63</v>
      </c>
      <c r="G23" s="3" t="s">
        <v>63</v>
      </c>
      <c r="H23" s="3" t="s">
        <v>63</v>
      </c>
      <c r="I23" s="3" t="s">
        <v>63</v>
      </c>
      <c r="J23" s="3" t="s">
        <v>63</v>
      </c>
      <c r="K23" s="3" t="s">
        <v>63</v>
      </c>
      <c r="L23" s="3" t="s">
        <v>63</v>
      </c>
      <c r="M23" s="3" t="s">
        <v>63</v>
      </c>
      <c r="N23" s="3"/>
      <c r="O23" s="3"/>
    </row>
    <row r="24" spans="1:15" x14ac:dyDescent="0.25">
      <c r="A24" s="3" t="s">
        <v>77</v>
      </c>
      <c r="B24" s="3" t="s">
        <v>86</v>
      </c>
      <c r="C24" s="3" t="s">
        <v>63</v>
      </c>
      <c r="D24" s="3" t="s">
        <v>63</v>
      </c>
      <c r="E24" s="3" t="s">
        <v>63</v>
      </c>
      <c r="F24" s="3" t="s">
        <v>63</v>
      </c>
      <c r="G24" s="3" t="s">
        <v>63</v>
      </c>
      <c r="H24" s="3" t="s">
        <v>63</v>
      </c>
      <c r="I24" s="3" t="s">
        <v>63</v>
      </c>
      <c r="J24" s="3" t="s">
        <v>63</v>
      </c>
      <c r="K24" s="3">
        <v>44.4</v>
      </c>
      <c r="L24" s="3" t="s">
        <v>63</v>
      </c>
      <c r="M24" s="3" t="s">
        <v>63</v>
      </c>
      <c r="N24" s="3"/>
      <c r="O24" s="3"/>
    </row>
    <row r="25" spans="1:15" x14ac:dyDescent="0.25">
      <c r="A25" s="3" t="s">
        <v>77</v>
      </c>
      <c r="B25" s="3" t="s">
        <v>88</v>
      </c>
      <c r="C25" s="3" t="s">
        <v>63</v>
      </c>
      <c r="D25" s="3">
        <v>96.791169999999994</v>
      </c>
      <c r="E25" s="3" t="s">
        <v>63</v>
      </c>
      <c r="F25" s="3" t="s">
        <v>63</v>
      </c>
      <c r="G25" s="3" t="s">
        <v>63</v>
      </c>
      <c r="H25" s="3" t="s">
        <v>63</v>
      </c>
      <c r="I25" s="3">
        <v>97.25273</v>
      </c>
      <c r="J25" s="3" t="s">
        <v>63</v>
      </c>
      <c r="K25" s="3" t="s">
        <v>63</v>
      </c>
      <c r="L25" s="3" t="s">
        <v>63</v>
      </c>
      <c r="M25" s="3" t="s">
        <v>63</v>
      </c>
      <c r="N25" s="3"/>
      <c r="O25" s="3"/>
    </row>
    <row r="26" spans="1:15" x14ac:dyDescent="0.25">
      <c r="A26" s="3" t="s">
        <v>92</v>
      </c>
      <c r="B26" s="3" t="s">
        <v>96</v>
      </c>
      <c r="C26" s="3" t="s">
        <v>63</v>
      </c>
      <c r="D26" s="3" t="s">
        <v>63</v>
      </c>
      <c r="E26" s="3" t="s">
        <v>63</v>
      </c>
      <c r="F26" s="3" t="s">
        <v>63</v>
      </c>
      <c r="G26" s="3" t="s">
        <v>63</v>
      </c>
      <c r="H26" s="3" t="s">
        <v>63</v>
      </c>
      <c r="I26" s="3" t="s">
        <v>63</v>
      </c>
      <c r="J26" s="3" t="s">
        <v>63</v>
      </c>
      <c r="K26" s="3" t="s">
        <v>63</v>
      </c>
      <c r="L26" s="3">
        <v>82</v>
      </c>
      <c r="M26" s="3" t="s">
        <v>63</v>
      </c>
      <c r="N26" s="3"/>
      <c r="O26" s="3"/>
    </row>
    <row r="27" spans="1:15" x14ac:dyDescent="0.25">
      <c r="A27" s="3" t="s">
        <v>92</v>
      </c>
      <c r="B27" s="3" t="s">
        <v>100</v>
      </c>
      <c r="C27" s="3" t="s">
        <v>63</v>
      </c>
      <c r="D27" s="3">
        <v>97.750780000000006</v>
      </c>
      <c r="E27" s="3" t="s">
        <v>63</v>
      </c>
      <c r="F27" s="3" t="s">
        <v>63</v>
      </c>
      <c r="G27" s="3" t="s">
        <v>63</v>
      </c>
      <c r="H27" s="3" t="s">
        <v>63</v>
      </c>
      <c r="I27" s="3">
        <v>95.740390000000005</v>
      </c>
      <c r="J27" s="3" t="s">
        <v>63</v>
      </c>
      <c r="K27" s="3" t="s">
        <v>63</v>
      </c>
      <c r="L27" s="3" t="s">
        <v>63</v>
      </c>
      <c r="M27" s="3" t="s">
        <v>63</v>
      </c>
      <c r="N27" s="3"/>
      <c r="O27" s="3"/>
    </row>
    <row r="28" spans="1:15" x14ac:dyDescent="0.25">
      <c r="A28" s="3" t="s">
        <v>92</v>
      </c>
      <c r="B28" s="3" t="s">
        <v>102</v>
      </c>
      <c r="C28" s="3" t="s">
        <v>63</v>
      </c>
      <c r="D28" s="3">
        <v>98.250789999999995</v>
      </c>
      <c r="E28" s="3" t="s">
        <v>63</v>
      </c>
      <c r="F28" s="3" t="s">
        <v>63</v>
      </c>
      <c r="G28" s="3" t="s">
        <v>63</v>
      </c>
      <c r="H28" s="3" t="s">
        <v>63</v>
      </c>
      <c r="I28" s="3">
        <v>97.039469999999994</v>
      </c>
      <c r="J28" s="3" t="s">
        <v>63</v>
      </c>
      <c r="K28" s="3" t="s">
        <v>63</v>
      </c>
      <c r="L28" s="3" t="s">
        <v>63</v>
      </c>
      <c r="M28" s="3" t="s">
        <v>63</v>
      </c>
      <c r="N28" s="3"/>
      <c r="O28" s="3"/>
    </row>
    <row r="29" spans="1:15" x14ac:dyDescent="0.25">
      <c r="A29" s="3" t="s">
        <v>92</v>
      </c>
      <c r="B29" s="3" t="s">
        <v>103</v>
      </c>
      <c r="C29" s="3" t="s">
        <v>63</v>
      </c>
      <c r="D29" s="3">
        <v>98.573220000000006</v>
      </c>
      <c r="E29" s="3" t="s">
        <v>63</v>
      </c>
      <c r="F29" s="3" t="s">
        <v>63</v>
      </c>
      <c r="G29" s="3" t="s">
        <v>63</v>
      </c>
      <c r="H29" s="3" t="s">
        <v>63</v>
      </c>
      <c r="I29" s="3">
        <v>97.378950000000003</v>
      </c>
      <c r="J29" s="3" t="s">
        <v>63</v>
      </c>
      <c r="K29" s="3" t="s">
        <v>63</v>
      </c>
      <c r="L29" s="3" t="s">
        <v>63</v>
      </c>
      <c r="M29" s="3" t="s">
        <v>63</v>
      </c>
      <c r="N29" s="3"/>
      <c r="O29" s="3"/>
    </row>
    <row r="30" spans="1:15" x14ac:dyDescent="0.25">
      <c r="A30" s="3" t="s">
        <v>92</v>
      </c>
      <c r="B30" s="3" t="s">
        <v>105</v>
      </c>
      <c r="C30" s="3" t="s">
        <v>63</v>
      </c>
      <c r="D30" s="3">
        <v>99.201210000000003</v>
      </c>
      <c r="E30" s="3" t="s">
        <v>63</v>
      </c>
      <c r="F30" s="3" t="s">
        <v>63</v>
      </c>
      <c r="G30" s="3" t="s">
        <v>63</v>
      </c>
      <c r="H30" s="3" t="s">
        <v>63</v>
      </c>
      <c r="I30" s="3">
        <v>98.289929999999998</v>
      </c>
      <c r="J30" s="3" t="s">
        <v>63</v>
      </c>
      <c r="K30" s="3" t="s">
        <v>63</v>
      </c>
      <c r="L30" s="3" t="s">
        <v>63</v>
      </c>
      <c r="M30" s="3" t="s">
        <v>63</v>
      </c>
      <c r="N30" s="3"/>
      <c r="O30" s="3"/>
    </row>
    <row r="31" spans="1:15" x14ac:dyDescent="0.25">
      <c r="A31" s="3" t="s">
        <v>92</v>
      </c>
      <c r="B31" s="3" t="s">
        <v>111</v>
      </c>
      <c r="C31" s="3" t="s">
        <v>63</v>
      </c>
      <c r="D31" s="3">
        <v>96.687269999999998</v>
      </c>
      <c r="E31" s="3" t="s">
        <v>63</v>
      </c>
      <c r="F31" s="3" t="s">
        <v>63</v>
      </c>
      <c r="G31" s="3" t="s">
        <v>63</v>
      </c>
      <c r="H31" s="3" t="s">
        <v>63</v>
      </c>
      <c r="I31" s="3">
        <v>97.685000000000002</v>
      </c>
      <c r="J31" s="3" t="s">
        <v>63</v>
      </c>
      <c r="K31" s="3" t="s">
        <v>63</v>
      </c>
      <c r="L31" s="3" t="s">
        <v>63</v>
      </c>
      <c r="M31" s="3" t="s">
        <v>63</v>
      </c>
      <c r="N31" s="3"/>
      <c r="O31" s="3"/>
    </row>
    <row r="32" spans="1:15" x14ac:dyDescent="0.25">
      <c r="A32" s="3" t="s">
        <v>92</v>
      </c>
      <c r="B32" s="3" t="s">
        <v>112</v>
      </c>
      <c r="C32" s="3" t="s">
        <v>63</v>
      </c>
      <c r="D32" s="3">
        <v>97.664770000000004</v>
      </c>
      <c r="E32" s="3" t="s">
        <v>63</v>
      </c>
      <c r="F32" s="3" t="s">
        <v>63</v>
      </c>
      <c r="G32" s="3" t="s">
        <v>63</v>
      </c>
      <c r="H32" s="3" t="s">
        <v>63</v>
      </c>
      <c r="I32" s="3">
        <v>97.860799999999998</v>
      </c>
      <c r="J32" s="3" t="s">
        <v>63</v>
      </c>
      <c r="K32" s="3" t="s">
        <v>63</v>
      </c>
      <c r="L32" s="3" t="s">
        <v>63</v>
      </c>
      <c r="M32" s="3" t="s">
        <v>63</v>
      </c>
      <c r="N32" s="3"/>
      <c r="O32" s="3"/>
    </row>
    <row r="33" spans="1:15" x14ac:dyDescent="0.25">
      <c r="A33" s="3" t="s">
        <v>92</v>
      </c>
      <c r="B33" s="3" t="s">
        <v>113</v>
      </c>
      <c r="C33" s="3" t="s">
        <v>63</v>
      </c>
      <c r="D33" s="3" t="s">
        <v>63</v>
      </c>
      <c r="E33" s="3" t="s">
        <v>63</v>
      </c>
      <c r="F33" s="3" t="s">
        <v>63</v>
      </c>
      <c r="G33" s="3" t="s">
        <v>63</v>
      </c>
      <c r="H33" s="3" t="s">
        <v>63</v>
      </c>
      <c r="I33" s="3">
        <v>99.196719999999999</v>
      </c>
      <c r="J33" s="3" t="s">
        <v>63</v>
      </c>
      <c r="K33" s="3" t="s">
        <v>63</v>
      </c>
      <c r="L33" s="3" t="s">
        <v>63</v>
      </c>
      <c r="M33" s="3" t="s">
        <v>63</v>
      </c>
      <c r="N33" s="3"/>
      <c r="O33" s="3"/>
    </row>
    <row r="34" spans="1:15" x14ac:dyDescent="0.25">
      <c r="A34" s="3" t="s">
        <v>92</v>
      </c>
      <c r="B34" s="3" t="s">
        <v>116</v>
      </c>
      <c r="C34" s="3" t="s">
        <v>63</v>
      </c>
      <c r="D34" s="3">
        <v>78.2012</v>
      </c>
      <c r="E34" s="3" t="s">
        <v>63</v>
      </c>
      <c r="F34" s="3" t="s">
        <v>63</v>
      </c>
      <c r="G34" s="3" t="s">
        <v>63</v>
      </c>
      <c r="H34" s="3" t="s">
        <v>63</v>
      </c>
      <c r="I34" s="3">
        <v>73.165809999999993</v>
      </c>
      <c r="J34" s="3" t="s">
        <v>63</v>
      </c>
      <c r="K34" s="3" t="s">
        <v>63</v>
      </c>
      <c r="L34" s="3" t="s">
        <v>63</v>
      </c>
      <c r="M34" s="3" t="s">
        <v>63</v>
      </c>
      <c r="N34" s="3"/>
      <c r="O34" s="3"/>
    </row>
    <row r="35" spans="1:15" x14ac:dyDescent="0.25">
      <c r="A35" s="3" t="s">
        <v>92</v>
      </c>
      <c r="B35" s="3" t="s">
        <v>118</v>
      </c>
      <c r="C35" s="3" t="s">
        <v>63</v>
      </c>
      <c r="D35" s="3">
        <v>99.550169999999994</v>
      </c>
      <c r="E35" s="3" t="s">
        <v>63</v>
      </c>
      <c r="F35" s="3" t="s">
        <v>63</v>
      </c>
      <c r="G35" s="3" t="s">
        <v>63</v>
      </c>
      <c r="H35" s="3" t="s">
        <v>63</v>
      </c>
      <c r="I35" s="3">
        <v>98.690160000000006</v>
      </c>
      <c r="J35" s="3" t="s">
        <v>63</v>
      </c>
      <c r="K35" s="3" t="s">
        <v>63</v>
      </c>
      <c r="L35" s="3" t="s">
        <v>63</v>
      </c>
      <c r="M35" s="3" t="s">
        <v>63</v>
      </c>
      <c r="N35" s="3"/>
      <c r="O35" s="3"/>
    </row>
    <row r="36" spans="1:15" x14ac:dyDescent="0.25">
      <c r="A36" s="3" t="s">
        <v>92</v>
      </c>
      <c r="B36" s="3" t="s">
        <v>119</v>
      </c>
      <c r="C36" s="3" t="s">
        <v>63</v>
      </c>
      <c r="D36" s="3">
        <v>94.822670000000002</v>
      </c>
      <c r="E36" s="3" t="s">
        <v>63</v>
      </c>
      <c r="F36" s="3" t="s">
        <v>63</v>
      </c>
      <c r="G36" s="3" t="s">
        <v>63</v>
      </c>
      <c r="H36" s="3" t="s">
        <v>63</v>
      </c>
      <c r="I36" s="3">
        <v>98.609480000000005</v>
      </c>
      <c r="J36" s="3" t="s">
        <v>63</v>
      </c>
      <c r="K36" s="3" t="s">
        <v>63</v>
      </c>
      <c r="L36" s="3" t="s">
        <v>63</v>
      </c>
      <c r="M36" s="3" t="s">
        <v>63</v>
      </c>
      <c r="N36" s="3"/>
      <c r="O36" s="3"/>
    </row>
    <row r="37" spans="1:15" x14ac:dyDescent="0.25">
      <c r="A37" s="3" t="s">
        <v>92</v>
      </c>
      <c r="B37" s="3" t="s">
        <v>120</v>
      </c>
      <c r="C37" s="3" t="s">
        <v>63</v>
      </c>
      <c r="D37" s="3">
        <v>94.583910000000003</v>
      </c>
      <c r="E37" s="3" t="s">
        <v>63</v>
      </c>
      <c r="F37" s="3" t="s">
        <v>63</v>
      </c>
      <c r="G37" s="3" t="s">
        <v>63</v>
      </c>
      <c r="H37" s="3" t="s">
        <v>63</v>
      </c>
      <c r="I37" s="3">
        <v>98.007459999999995</v>
      </c>
      <c r="J37" s="3" t="s">
        <v>63</v>
      </c>
      <c r="K37" s="3" t="s">
        <v>63</v>
      </c>
      <c r="L37" s="3" t="s">
        <v>63</v>
      </c>
      <c r="M37" s="3" t="s">
        <v>63</v>
      </c>
      <c r="N37" s="3"/>
      <c r="O37" s="3"/>
    </row>
    <row r="38" spans="1:15" x14ac:dyDescent="0.25">
      <c r="A38" s="3" t="s">
        <v>92</v>
      </c>
      <c r="B38" s="3" t="s">
        <v>121</v>
      </c>
      <c r="C38" s="3" t="s">
        <v>63</v>
      </c>
      <c r="D38" s="3">
        <v>97.593699999999998</v>
      </c>
      <c r="E38" s="3" t="s">
        <v>63</v>
      </c>
      <c r="F38" s="3" t="s">
        <v>63</v>
      </c>
      <c r="G38" s="3" t="s">
        <v>63</v>
      </c>
      <c r="H38" s="3" t="s">
        <v>63</v>
      </c>
      <c r="I38" s="3">
        <v>97.007289999999998</v>
      </c>
      <c r="J38" s="3" t="s">
        <v>63</v>
      </c>
      <c r="K38" s="3" t="s">
        <v>63</v>
      </c>
      <c r="L38" s="3" t="s">
        <v>63</v>
      </c>
      <c r="M38" s="3" t="s">
        <v>63</v>
      </c>
      <c r="N38" s="3"/>
      <c r="O38" s="3"/>
    </row>
    <row r="39" spans="1:15" x14ac:dyDescent="0.25">
      <c r="A39" s="3" t="s">
        <v>92</v>
      </c>
      <c r="B39" s="3" t="s">
        <v>123</v>
      </c>
      <c r="C39" s="3" t="s">
        <v>63</v>
      </c>
      <c r="D39" s="3">
        <v>85.929419999999993</v>
      </c>
      <c r="E39" s="3" t="s">
        <v>63</v>
      </c>
      <c r="F39" s="3" t="s">
        <v>63</v>
      </c>
      <c r="G39" s="3" t="s">
        <v>63</v>
      </c>
      <c r="H39" s="3" t="s">
        <v>63</v>
      </c>
      <c r="I39" s="3" t="s">
        <v>63</v>
      </c>
      <c r="J39" s="3" t="s">
        <v>63</v>
      </c>
      <c r="K39" s="3" t="s">
        <v>63</v>
      </c>
      <c r="L39" s="3" t="s">
        <v>63</v>
      </c>
      <c r="M39" s="3" t="s">
        <v>63</v>
      </c>
      <c r="N39" s="3"/>
      <c r="O39" s="3"/>
    </row>
    <row r="40" spans="1:15" x14ac:dyDescent="0.25">
      <c r="A40" s="3" t="s">
        <v>92</v>
      </c>
      <c r="B40" s="3" t="s">
        <v>128</v>
      </c>
      <c r="C40" s="3" t="s">
        <v>63</v>
      </c>
      <c r="D40" s="3">
        <v>95.474429999999998</v>
      </c>
      <c r="E40" s="3" t="s">
        <v>63</v>
      </c>
      <c r="F40" s="3" t="s">
        <v>63</v>
      </c>
      <c r="G40" s="3" t="s">
        <v>63</v>
      </c>
      <c r="H40" s="3" t="s">
        <v>63</v>
      </c>
      <c r="I40" s="3">
        <v>96.319100000000006</v>
      </c>
      <c r="J40" s="3" t="s">
        <v>63</v>
      </c>
      <c r="K40" s="3" t="s">
        <v>63</v>
      </c>
      <c r="L40" s="3" t="s">
        <v>63</v>
      </c>
      <c r="M40" s="3" t="s">
        <v>63</v>
      </c>
      <c r="N40" s="3"/>
      <c r="O40" s="3"/>
    </row>
    <row r="41" spans="1:15" x14ac:dyDescent="0.25">
      <c r="A41" s="3" t="s">
        <v>92</v>
      </c>
      <c r="B41" s="3" t="s">
        <v>129</v>
      </c>
      <c r="C41" s="3" t="s">
        <v>63</v>
      </c>
      <c r="D41" s="3">
        <v>93.871920000000003</v>
      </c>
      <c r="E41" s="3" t="s">
        <v>63</v>
      </c>
      <c r="F41" s="3" t="s">
        <v>63</v>
      </c>
      <c r="G41" s="3" t="s">
        <v>63</v>
      </c>
      <c r="H41" s="3" t="s">
        <v>63</v>
      </c>
      <c r="I41" s="3">
        <v>96.568659999999994</v>
      </c>
      <c r="J41" s="3" t="s">
        <v>63</v>
      </c>
      <c r="K41" s="3" t="s">
        <v>63</v>
      </c>
      <c r="L41" s="3" t="s">
        <v>63</v>
      </c>
      <c r="M41" s="3" t="s">
        <v>63</v>
      </c>
      <c r="N41" s="3"/>
      <c r="O41" s="3"/>
    </row>
    <row r="42" spans="1:15" x14ac:dyDescent="0.25">
      <c r="A42" s="3" t="s">
        <v>92</v>
      </c>
      <c r="B42" s="3" t="s">
        <v>130</v>
      </c>
      <c r="C42" s="3" t="s">
        <v>63</v>
      </c>
      <c r="D42" s="3">
        <v>97.592010000000002</v>
      </c>
      <c r="E42" s="3" t="s">
        <v>63</v>
      </c>
      <c r="F42" s="3" t="s">
        <v>63</v>
      </c>
      <c r="G42" s="3" t="s">
        <v>63</v>
      </c>
      <c r="H42" s="3" t="s">
        <v>63</v>
      </c>
      <c r="I42" s="3">
        <v>98.074449999999999</v>
      </c>
      <c r="J42" s="3" t="s">
        <v>63</v>
      </c>
      <c r="K42" s="3" t="s">
        <v>63</v>
      </c>
      <c r="L42" s="3" t="s">
        <v>63</v>
      </c>
      <c r="M42" s="3" t="s">
        <v>63</v>
      </c>
      <c r="N42" s="3"/>
      <c r="O42" s="3"/>
    </row>
    <row r="43" spans="1:15" x14ac:dyDescent="0.25">
      <c r="A43" s="3" t="s">
        <v>92</v>
      </c>
      <c r="B43" s="3" t="s">
        <v>235</v>
      </c>
      <c r="C43" s="3" t="s">
        <v>63</v>
      </c>
      <c r="D43" s="3">
        <v>97.517359999999996</v>
      </c>
      <c r="E43" s="3" t="s">
        <v>63</v>
      </c>
      <c r="F43" s="3" t="s">
        <v>63</v>
      </c>
      <c r="G43" s="3" t="s">
        <v>63</v>
      </c>
      <c r="H43" s="3" t="s">
        <v>63</v>
      </c>
      <c r="I43" s="3">
        <v>96.094080000000005</v>
      </c>
      <c r="J43" s="3" t="s">
        <v>63</v>
      </c>
      <c r="K43" s="3" t="s">
        <v>63</v>
      </c>
      <c r="L43" s="3" t="s">
        <v>63</v>
      </c>
      <c r="M43" s="3" t="s">
        <v>63</v>
      </c>
      <c r="N43" s="3"/>
      <c r="O43" s="3"/>
    </row>
    <row r="44" spans="1:15" x14ac:dyDescent="0.25">
      <c r="A44" s="3" t="s">
        <v>134</v>
      </c>
      <c r="B44" s="3" t="s">
        <v>135</v>
      </c>
      <c r="C44" s="3" t="s">
        <v>63</v>
      </c>
      <c r="D44" s="3" t="s">
        <v>63</v>
      </c>
      <c r="E44" s="3" t="s">
        <v>63</v>
      </c>
      <c r="F44" s="3">
        <v>76.323890000000006</v>
      </c>
      <c r="G44" s="3" t="s">
        <v>63</v>
      </c>
      <c r="H44" s="3" t="s">
        <v>63</v>
      </c>
      <c r="I44" s="3" t="s">
        <v>63</v>
      </c>
      <c r="J44" s="3" t="s">
        <v>63</v>
      </c>
      <c r="K44" s="3" t="s">
        <v>63</v>
      </c>
      <c r="L44" s="3" t="s">
        <v>63</v>
      </c>
      <c r="M44" s="3" t="s">
        <v>63</v>
      </c>
      <c r="N44" s="3"/>
      <c r="O44" s="3"/>
    </row>
    <row r="45" spans="1:15" x14ac:dyDescent="0.25">
      <c r="A45" s="3" t="s">
        <v>134</v>
      </c>
      <c r="B45" s="3" t="s">
        <v>139</v>
      </c>
      <c r="C45" s="3" t="s">
        <v>63</v>
      </c>
      <c r="D45" s="3" t="s">
        <v>63</v>
      </c>
      <c r="E45" s="3" t="s">
        <v>63</v>
      </c>
      <c r="F45" s="3">
        <v>80.212029999999999</v>
      </c>
      <c r="G45" s="3" t="s">
        <v>63</v>
      </c>
      <c r="H45" s="3" t="s">
        <v>63</v>
      </c>
      <c r="I45" s="3" t="s">
        <v>63</v>
      </c>
      <c r="J45" s="3" t="s">
        <v>63</v>
      </c>
      <c r="K45" s="3" t="s">
        <v>63</v>
      </c>
      <c r="L45" s="3" t="s">
        <v>63</v>
      </c>
      <c r="M45" s="3" t="s">
        <v>63</v>
      </c>
      <c r="N45" s="3"/>
      <c r="O45" s="3"/>
    </row>
    <row r="46" spans="1:15" x14ac:dyDescent="0.25">
      <c r="A46" s="3" t="s">
        <v>134</v>
      </c>
      <c r="B46" s="3" t="s">
        <v>140</v>
      </c>
      <c r="C46" s="3" t="s">
        <v>63</v>
      </c>
      <c r="D46" s="3" t="s">
        <v>63</v>
      </c>
      <c r="E46" s="3" t="s">
        <v>63</v>
      </c>
      <c r="F46" s="3">
        <v>93.5745</v>
      </c>
      <c r="G46" s="3" t="s">
        <v>63</v>
      </c>
      <c r="H46" s="3" t="s">
        <v>63</v>
      </c>
      <c r="I46" s="3" t="s">
        <v>63</v>
      </c>
      <c r="J46" s="3" t="s">
        <v>63</v>
      </c>
      <c r="K46" s="3" t="s">
        <v>63</v>
      </c>
      <c r="L46" s="3" t="s">
        <v>63</v>
      </c>
      <c r="M46" s="3" t="s">
        <v>63</v>
      </c>
      <c r="N46" s="3"/>
      <c r="O46" s="3"/>
    </row>
    <row r="47" spans="1:15" x14ac:dyDescent="0.25">
      <c r="A47" s="3" t="s">
        <v>134</v>
      </c>
      <c r="B47" s="3" t="s">
        <v>141</v>
      </c>
      <c r="C47" s="3" t="s">
        <v>63</v>
      </c>
      <c r="D47" s="3" t="s">
        <v>63</v>
      </c>
      <c r="E47" s="3" t="s">
        <v>63</v>
      </c>
      <c r="F47" s="3">
        <v>78.992069999999998</v>
      </c>
      <c r="G47" s="3" t="s">
        <v>63</v>
      </c>
      <c r="H47" s="3" t="s">
        <v>63</v>
      </c>
      <c r="I47" s="3" t="s">
        <v>63</v>
      </c>
      <c r="J47" s="3" t="s">
        <v>63</v>
      </c>
      <c r="K47" s="3" t="s">
        <v>63</v>
      </c>
      <c r="L47" s="3" t="s">
        <v>63</v>
      </c>
      <c r="M47" s="3" t="s">
        <v>63</v>
      </c>
      <c r="N47" s="3"/>
      <c r="O47" s="3"/>
    </row>
    <row r="48" spans="1:15" x14ac:dyDescent="0.25">
      <c r="A48" s="3" t="s">
        <v>134</v>
      </c>
      <c r="B48" s="3" t="s">
        <v>142</v>
      </c>
      <c r="C48" s="3" t="s">
        <v>63</v>
      </c>
      <c r="D48" s="3" t="s">
        <v>63</v>
      </c>
      <c r="E48" s="3" t="s">
        <v>63</v>
      </c>
      <c r="F48" s="3">
        <v>89.277590000000004</v>
      </c>
      <c r="G48" s="3" t="s">
        <v>63</v>
      </c>
      <c r="H48" s="3" t="s">
        <v>63</v>
      </c>
      <c r="I48" s="3" t="s">
        <v>63</v>
      </c>
      <c r="J48" s="3" t="s">
        <v>63</v>
      </c>
      <c r="K48" s="3" t="s">
        <v>63</v>
      </c>
      <c r="L48" s="3" t="s">
        <v>63</v>
      </c>
      <c r="M48" s="3" t="s">
        <v>63</v>
      </c>
      <c r="N48" s="3"/>
      <c r="O48" s="3"/>
    </row>
    <row r="49" spans="1:15" x14ac:dyDescent="0.25">
      <c r="A49" s="3" t="s">
        <v>134</v>
      </c>
      <c r="B49" s="3" t="s">
        <v>236</v>
      </c>
      <c r="C49" s="3" t="s">
        <v>63</v>
      </c>
      <c r="D49" s="3" t="s">
        <v>63</v>
      </c>
      <c r="E49" s="3" t="s">
        <v>63</v>
      </c>
      <c r="F49" s="3" t="s">
        <v>63</v>
      </c>
      <c r="G49" s="3" t="s">
        <v>63</v>
      </c>
      <c r="H49" s="3" t="s">
        <v>63</v>
      </c>
      <c r="I49" s="3" t="s">
        <v>63</v>
      </c>
      <c r="J49" s="3" t="s">
        <v>63</v>
      </c>
      <c r="K49" s="3" t="s">
        <v>63</v>
      </c>
      <c r="L49" s="3">
        <v>97.2</v>
      </c>
      <c r="M49" s="3" t="s">
        <v>63</v>
      </c>
      <c r="N49" s="3"/>
      <c r="O49" s="3"/>
    </row>
    <row r="50" spans="1:15" x14ac:dyDescent="0.25">
      <c r="A50" s="3" t="s">
        <v>134</v>
      </c>
      <c r="B50" s="3" t="s">
        <v>237</v>
      </c>
      <c r="C50" s="3" t="s">
        <v>63</v>
      </c>
      <c r="D50" s="3" t="s">
        <v>63</v>
      </c>
      <c r="E50" s="3" t="s">
        <v>63</v>
      </c>
      <c r="F50" s="3">
        <v>44.225250000000003</v>
      </c>
      <c r="G50" s="3" t="s">
        <v>63</v>
      </c>
      <c r="H50" s="3" t="s">
        <v>63</v>
      </c>
      <c r="I50" s="3" t="s">
        <v>63</v>
      </c>
      <c r="J50" s="3" t="s">
        <v>63</v>
      </c>
      <c r="K50" s="3" t="s">
        <v>63</v>
      </c>
      <c r="L50" s="3" t="s">
        <v>63</v>
      </c>
      <c r="M50" s="3" t="s">
        <v>63</v>
      </c>
      <c r="N50" s="3"/>
      <c r="O50" s="3"/>
    </row>
    <row r="51" spans="1:15" x14ac:dyDescent="0.25">
      <c r="A51" s="3" t="s">
        <v>134</v>
      </c>
      <c r="B51" s="3" t="s">
        <v>144</v>
      </c>
      <c r="C51" s="3" t="s">
        <v>63</v>
      </c>
      <c r="D51" s="3" t="s">
        <v>63</v>
      </c>
      <c r="E51" s="3" t="s">
        <v>63</v>
      </c>
      <c r="F51" s="3">
        <v>74.465919999999997</v>
      </c>
      <c r="G51" s="3" t="s">
        <v>63</v>
      </c>
      <c r="H51" s="3" t="s">
        <v>63</v>
      </c>
      <c r="I51" s="3" t="s">
        <v>63</v>
      </c>
      <c r="J51" s="3" t="s">
        <v>63</v>
      </c>
      <c r="K51" s="3" t="s">
        <v>63</v>
      </c>
      <c r="L51" s="3" t="s">
        <v>63</v>
      </c>
      <c r="M51" s="3" t="s">
        <v>63</v>
      </c>
      <c r="N51" s="3"/>
      <c r="O51" s="3"/>
    </row>
    <row r="52" spans="1:15" x14ac:dyDescent="0.25">
      <c r="A52" s="3" t="s">
        <v>134</v>
      </c>
      <c r="B52" s="3" t="s">
        <v>147</v>
      </c>
      <c r="C52" s="3" t="s">
        <v>63</v>
      </c>
      <c r="D52" s="3" t="s">
        <v>63</v>
      </c>
      <c r="E52" s="3" t="s">
        <v>63</v>
      </c>
      <c r="F52" s="3">
        <v>68.042900000000003</v>
      </c>
      <c r="G52" s="3" t="s">
        <v>63</v>
      </c>
      <c r="H52" s="3" t="s">
        <v>63</v>
      </c>
      <c r="I52" s="3" t="s">
        <v>63</v>
      </c>
      <c r="J52" s="3" t="s">
        <v>63</v>
      </c>
      <c r="K52" s="3" t="s">
        <v>63</v>
      </c>
      <c r="L52" s="3" t="s">
        <v>63</v>
      </c>
      <c r="M52" s="3" t="s">
        <v>63</v>
      </c>
      <c r="N52" s="3"/>
      <c r="O52" s="3"/>
    </row>
    <row r="53" spans="1:15" x14ac:dyDescent="0.25">
      <c r="A53" s="3" t="s">
        <v>134</v>
      </c>
      <c r="B53" s="3" t="s">
        <v>150</v>
      </c>
      <c r="C53" s="3" t="s">
        <v>63</v>
      </c>
      <c r="D53" s="3" t="s">
        <v>63</v>
      </c>
      <c r="E53" s="3" t="s">
        <v>63</v>
      </c>
      <c r="F53" s="3">
        <v>69.736710000000002</v>
      </c>
      <c r="G53" s="3" t="s">
        <v>63</v>
      </c>
      <c r="H53" s="3" t="s">
        <v>63</v>
      </c>
      <c r="I53" s="3" t="s">
        <v>63</v>
      </c>
      <c r="J53" s="3" t="s">
        <v>63</v>
      </c>
      <c r="K53" s="3" t="s">
        <v>63</v>
      </c>
      <c r="L53" s="3" t="s">
        <v>63</v>
      </c>
      <c r="M53" s="3" t="s">
        <v>63</v>
      </c>
      <c r="N53" s="3"/>
      <c r="O53" s="3"/>
    </row>
    <row r="54" spans="1:15" x14ac:dyDescent="0.25">
      <c r="A54" s="3" t="s">
        <v>134</v>
      </c>
      <c r="B54" s="3" t="s">
        <v>151</v>
      </c>
      <c r="C54" s="3" t="s">
        <v>63</v>
      </c>
      <c r="D54" s="3" t="s">
        <v>63</v>
      </c>
      <c r="E54" s="3" t="s">
        <v>63</v>
      </c>
      <c r="F54" s="3" t="s">
        <v>63</v>
      </c>
      <c r="G54" s="3" t="s">
        <v>63</v>
      </c>
      <c r="H54" s="3" t="s">
        <v>63</v>
      </c>
      <c r="I54" s="3" t="s">
        <v>63</v>
      </c>
      <c r="J54" s="3">
        <v>85</v>
      </c>
      <c r="K54" s="3" t="s">
        <v>63</v>
      </c>
      <c r="L54" s="3" t="s">
        <v>63</v>
      </c>
      <c r="M54" s="3" t="s">
        <v>63</v>
      </c>
      <c r="N54" s="3"/>
      <c r="O54" s="3"/>
    </row>
    <row r="55" spans="1:15" x14ac:dyDescent="0.25">
      <c r="A55" s="3" t="s">
        <v>134</v>
      </c>
      <c r="B55" s="3" t="s">
        <v>152</v>
      </c>
      <c r="C55" s="3" t="s">
        <v>63</v>
      </c>
      <c r="D55" s="3" t="s">
        <v>63</v>
      </c>
      <c r="E55" s="3" t="s">
        <v>63</v>
      </c>
      <c r="F55" s="3">
        <v>77.775940000000006</v>
      </c>
      <c r="G55" s="3" t="s">
        <v>63</v>
      </c>
      <c r="H55" s="3" t="s">
        <v>63</v>
      </c>
      <c r="I55" s="3" t="s">
        <v>63</v>
      </c>
      <c r="J55" s="3" t="s">
        <v>63</v>
      </c>
      <c r="K55" s="3" t="s">
        <v>63</v>
      </c>
      <c r="L55" s="3" t="s">
        <v>63</v>
      </c>
      <c r="M55" s="3" t="s">
        <v>63</v>
      </c>
      <c r="N55" s="3"/>
      <c r="O55" s="3"/>
    </row>
    <row r="56" spans="1:15" x14ac:dyDescent="0.25">
      <c r="A56" s="3" t="s">
        <v>134</v>
      </c>
      <c r="B56" s="3" t="s">
        <v>153</v>
      </c>
      <c r="C56" s="3" t="s">
        <v>63</v>
      </c>
      <c r="D56" s="3" t="s">
        <v>63</v>
      </c>
      <c r="E56" s="3" t="s">
        <v>63</v>
      </c>
      <c r="F56" s="3">
        <v>61.161099999999998</v>
      </c>
      <c r="G56" s="3" t="s">
        <v>63</v>
      </c>
      <c r="H56" s="3" t="s">
        <v>63</v>
      </c>
      <c r="I56" s="3" t="s">
        <v>63</v>
      </c>
      <c r="J56" s="3" t="s">
        <v>63</v>
      </c>
      <c r="K56" s="3" t="s">
        <v>63</v>
      </c>
      <c r="L56" s="3" t="s">
        <v>63</v>
      </c>
      <c r="M56" s="3" t="s">
        <v>63</v>
      </c>
      <c r="N56" s="3"/>
      <c r="O56" s="3"/>
    </row>
    <row r="57" spans="1:15" x14ac:dyDescent="0.25">
      <c r="A57" s="3" t="s">
        <v>134</v>
      </c>
      <c r="B57" s="3" t="s">
        <v>154</v>
      </c>
      <c r="C57" s="3" t="s">
        <v>63</v>
      </c>
      <c r="D57" s="3" t="s">
        <v>63</v>
      </c>
      <c r="E57" s="3" t="s">
        <v>63</v>
      </c>
      <c r="F57" s="3">
        <v>64.832490000000007</v>
      </c>
      <c r="G57" s="3" t="s">
        <v>63</v>
      </c>
      <c r="H57" s="3" t="s">
        <v>63</v>
      </c>
      <c r="I57" s="3" t="s">
        <v>63</v>
      </c>
      <c r="J57" s="3" t="s">
        <v>63</v>
      </c>
      <c r="K57" s="3" t="s">
        <v>63</v>
      </c>
      <c r="L57" s="3" t="s">
        <v>63</v>
      </c>
      <c r="M57" s="3" t="s">
        <v>63</v>
      </c>
      <c r="N57" s="3"/>
      <c r="O57" s="3"/>
    </row>
    <row r="58" spans="1:15" x14ac:dyDescent="0.25">
      <c r="A58" s="3" t="s">
        <v>134</v>
      </c>
      <c r="B58" s="3" t="s">
        <v>155</v>
      </c>
      <c r="C58" s="3" t="s">
        <v>63</v>
      </c>
      <c r="D58" s="3" t="s">
        <v>63</v>
      </c>
      <c r="E58" s="3" t="s">
        <v>63</v>
      </c>
      <c r="F58" s="3">
        <v>61.095689999999998</v>
      </c>
      <c r="G58" s="3" t="s">
        <v>63</v>
      </c>
      <c r="H58" s="3" t="s">
        <v>63</v>
      </c>
      <c r="I58" s="3" t="s">
        <v>63</v>
      </c>
      <c r="J58" s="3" t="s">
        <v>63</v>
      </c>
      <c r="K58" s="3" t="s">
        <v>63</v>
      </c>
      <c r="L58" s="3" t="s">
        <v>63</v>
      </c>
      <c r="M58" s="3" t="s">
        <v>63</v>
      </c>
      <c r="N58" s="3"/>
      <c r="O58" s="3"/>
    </row>
    <row r="59" spans="1:15" x14ac:dyDescent="0.25">
      <c r="A59" s="3" t="s">
        <v>134</v>
      </c>
      <c r="B59" s="3" t="s">
        <v>156</v>
      </c>
      <c r="C59" s="3" t="s">
        <v>63</v>
      </c>
      <c r="D59" s="3" t="s">
        <v>63</v>
      </c>
      <c r="E59" s="3" t="s">
        <v>63</v>
      </c>
      <c r="F59" s="3">
        <v>79.505589999999998</v>
      </c>
      <c r="G59" s="3" t="s">
        <v>63</v>
      </c>
      <c r="H59" s="3" t="s">
        <v>63</v>
      </c>
      <c r="I59" s="3" t="s">
        <v>63</v>
      </c>
      <c r="J59" s="3" t="s">
        <v>63</v>
      </c>
      <c r="K59" s="3" t="s">
        <v>63</v>
      </c>
      <c r="L59" s="3" t="s">
        <v>63</v>
      </c>
      <c r="M59" s="3" t="s">
        <v>63</v>
      </c>
      <c r="N59" s="3"/>
      <c r="O59" s="3"/>
    </row>
    <row r="60" spans="1:15" x14ac:dyDescent="0.25">
      <c r="A60" s="3" t="s">
        <v>134</v>
      </c>
      <c r="B60" s="3" t="s">
        <v>238</v>
      </c>
      <c r="C60" s="3" t="s">
        <v>63</v>
      </c>
      <c r="D60" s="3" t="s">
        <v>63</v>
      </c>
      <c r="E60" s="3" t="s">
        <v>63</v>
      </c>
      <c r="F60" s="3" t="s">
        <v>63</v>
      </c>
      <c r="G60" s="3" t="s">
        <v>63</v>
      </c>
      <c r="H60" s="3" t="s">
        <v>63</v>
      </c>
      <c r="I60" s="3" t="s">
        <v>63</v>
      </c>
      <c r="J60" s="3" t="s">
        <v>63</v>
      </c>
      <c r="K60" s="3">
        <v>29.7</v>
      </c>
      <c r="L60" s="3" t="s">
        <v>63</v>
      </c>
      <c r="M60" s="3" t="s">
        <v>63</v>
      </c>
      <c r="N60" s="3"/>
      <c r="O60" s="3"/>
    </row>
    <row r="61" spans="1:15" x14ac:dyDescent="0.25">
      <c r="A61" s="3" t="s">
        <v>134</v>
      </c>
      <c r="B61" s="3" t="s">
        <v>239</v>
      </c>
      <c r="C61" s="3" t="s">
        <v>63</v>
      </c>
      <c r="D61" s="3">
        <v>77.998350000000002</v>
      </c>
      <c r="E61" s="3" t="s">
        <v>63</v>
      </c>
      <c r="F61" s="3" t="s">
        <v>63</v>
      </c>
      <c r="G61" s="3" t="s">
        <v>63</v>
      </c>
      <c r="H61" s="3" t="s">
        <v>63</v>
      </c>
      <c r="I61" s="3">
        <v>80.335650000000001</v>
      </c>
      <c r="J61" s="3" t="s">
        <v>63</v>
      </c>
      <c r="K61" s="3" t="s">
        <v>63</v>
      </c>
      <c r="L61" s="3" t="s">
        <v>63</v>
      </c>
      <c r="M61" s="3" t="s">
        <v>63</v>
      </c>
      <c r="N61" s="3"/>
      <c r="O61" s="3"/>
    </row>
    <row r="62" spans="1:15" x14ac:dyDescent="0.25">
      <c r="A62" s="3" t="s">
        <v>134</v>
      </c>
      <c r="B62" s="3" t="s">
        <v>161</v>
      </c>
      <c r="C62" s="3" t="s">
        <v>63</v>
      </c>
      <c r="D62" s="3" t="s">
        <v>63</v>
      </c>
      <c r="E62" s="3" t="s">
        <v>63</v>
      </c>
      <c r="F62" s="3">
        <v>79.785390000000007</v>
      </c>
      <c r="G62" s="3" t="s">
        <v>63</v>
      </c>
      <c r="H62" s="3" t="s">
        <v>63</v>
      </c>
      <c r="I62" s="3" t="s">
        <v>63</v>
      </c>
      <c r="J62" s="3" t="s">
        <v>63</v>
      </c>
      <c r="K62" s="3" t="s">
        <v>63</v>
      </c>
      <c r="L62" s="3" t="s">
        <v>63</v>
      </c>
      <c r="M62" s="3" t="s">
        <v>63</v>
      </c>
      <c r="N62" s="3"/>
      <c r="O62" s="3"/>
    </row>
    <row r="63" spans="1:15" x14ac:dyDescent="0.25">
      <c r="A63" s="3" t="s">
        <v>162</v>
      </c>
      <c r="B63" s="3" t="s">
        <v>165</v>
      </c>
      <c r="C63" s="3" t="s">
        <v>63</v>
      </c>
      <c r="D63" s="3" t="s">
        <v>63</v>
      </c>
      <c r="E63" s="3" t="s">
        <v>63</v>
      </c>
      <c r="F63" s="3" t="s">
        <v>63</v>
      </c>
      <c r="G63" s="3" t="s">
        <v>63</v>
      </c>
      <c r="H63" s="3" t="s">
        <v>63</v>
      </c>
      <c r="I63" s="3">
        <v>69.368340000000003</v>
      </c>
      <c r="J63" s="3" t="s">
        <v>63</v>
      </c>
      <c r="K63" s="3" t="s">
        <v>63</v>
      </c>
      <c r="L63" s="3" t="s">
        <v>63</v>
      </c>
      <c r="M63" s="3" t="s">
        <v>63</v>
      </c>
      <c r="N63" s="3"/>
      <c r="O63" s="3"/>
    </row>
    <row r="64" spans="1:15" x14ac:dyDescent="0.25">
      <c r="A64" s="3" t="s">
        <v>162</v>
      </c>
      <c r="B64" s="3" t="s">
        <v>240</v>
      </c>
      <c r="C64" s="3" t="s">
        <v>63</v>
      </c>
      <c r="D64" s="3" t="s">
        <v>63</v>
      </c>
      <c r="E64" s="3" t="s">
        <v>63</v>
      </c>
      <c r="F64" s="3">
        <v>9</v>
      </c>
      <c r="G64" s="3" t="s">
        <v>63</v>
      </c>
      <c r="H64" s="3" t="s">
        <v>63</v>
      </c>
      <c r="I64" s="3" t="s">
        <v>63</v>
      </c>
      <c r="J64" s="3" t="s">
        <v>63</v>
      </c>
      <c r="K64" s="3" t="s">
        <v>63</v>
      </c>
      <c r="L64" s="3" t="s">
        <v>63</v>
      </c>
      <c r="M64" s="3" t="s">
        <v>63</v>
      </c>
      <c r="N64" s="3"/>
      <c r="O64" s="3"/>
    </row>
    <row r="65" spans="1:15" x14ac:dyDescent="0.25">
      <c r="A65" s="3" t="s">
        <v>162</v>
      </c>
      <c r="B65" s="3" t="s">
        <v>167</v>
      </c>
      <c r="C65" s="3" t="s">
        <v>63</v>
      </c>
      <c r="D65" s="3">
        <v>86.485489999999999</v>
      </c>
      <c r="E65" s="3" t="s">
        <v>63</v>
      </c>
      <c r="F65" s="3" t="s">
        <v>63</v>
      </c>
      <c r="G65" s="3" t="s">
        <v>63</v>
      </c>
      <c r="H65" s="3" t="s">
        <v>63</v>
      </c>
      <c r="I65" s="3">
        <v>86.476370000000003</v>
      </c>
      <c r="J65" s="3" t="s">
        <v>63</v>
      </c>
      <c r="K65" s="3" t="s">
        <v>63</v>
      </c>
      <c r="L65" s="3" t="s">
        <v>63</v>
      </c>
      <c r="M65" s="3" t="s">
        <v>63</v>
      </c>
      <c r="N65" s="3"/>
      <c r="O65" s="3"/>
    </row>
    <row r="66" spans="1:15" x14ac:dyDescent="0.25">
      <c r="A66" s="3" t="s">
        <v>162</v>
      </c>
      <c r="B66" s="3" t="s">
        <v>168</v>
      </c>
      <c r="C66" s="3" t="s">
        <v>63</v>
      </c>
      <c r="D66" s="3">
        <v>93.164500000000004</v>
      </c>
      <c r="E66" s="3" t="s">
        <v>63</v>
      </c>
      <c r="F66" s="3" t="s">
        <v>63</v>
      </c>
      <c r="G66" s="3" t="s">
        <v>63</v>
      </c>
      <c r="H66" s="3" t="s">
        <v>63</v>
      </c>
      <c r="I66" s="3">
        <v>91.022710000000004</v>
      </c>
      <c r="J66" s="3" t="s">
        <v>63</v>
      </c>
      <c r="K66" s="3" t="s">
        <v>63</v>
      </c>
      <c r="L66" s="3" t="s">
        <v>63</v>
      </c>
      <c r="M66" s="3" t="s">
        <v>63</v>
      </c>
      <c r="N66" s="3"/>
      <c r="O66" s="3"/>
    </row>
    <row r="67" spans="1:15" x14ac:dyDescent="0.25">
      <c r="A67" s="3" t="s">
        <v>162</v>
      </c>
      <c r="B67" s="3" t="s">
        <v>241</v>
      </c>
      <c r="C67" s="3" t="s">
        <v>63</v>
      </c>
      <c r="D67" s="3">
        <v>58.37115</v>
      </c>
      <c r="E67" s="3" t="s">
        <v>63</v>
      </c>
      <c r="F67" s="3" t="s">
        <v>63</v>
      </c>
      <c r="G67" s="3" t="s">
        <v>63</v>
      </c>
      <c r="H67" s="3" t="s">
        <v>63</v>
      </c>
      <c r="I67" s="3" t="s">
        <v>63</v>
      </c>
      <c r="J67" s="3" t="s">
        <v>63</v>
      </c>
      <c r="K67" s="3" t="s">
        <v>63</v>
      </c>
      <c r="L67" s="3" t="s">
        <v>63</v>
      </c>
      <c r="M67" s="3" t="s">
        <v>63</v>
      </c>
      <c r="N67" s="3"/>
      <c r="O67" s="3"/>
    </row>
    <row r="68" spans="1:15" x14ac:dyDescent="0.25">
      <c r="A68" s="3" t="s">
        <v>162</v>
      </c>
      <c r="B68" s="3" t="s">
        <v>242</v>
      </c>
      <c r="C68" s="3" t="s">
        <v>63</v>
      </c>
      <c r="D68" s="3">
        <v>21.012260000000001</v>
      </c>
      <c r="E68" s="3" t="s">
        <v>63</v>
      </c>
      <c r="F68" s="3" t="s">
        <v>63</v>
      </c>
      <c r="G68" s="3" t="s">
        <v>63</v>
      </c>
      <c r="H68" s="3" t="s">
        <v>63</v>
      </c>
      <c r="I68" s="3">
        <v>36</v>
      </c>
      <c r="J68" s="3" t="s">
        <v>63</v>
      </c>
      <c r="K68" s="3" t="s">
        <v>63</v>
      </c>
      <c r="L68" s="3" t="s">
        <v>63</v>
      </c>
      <c r="M68" s="3" t="s">
        <v>63</v>
      </c>
      <c r="N68" s="3"/>
      <c r="O68" s="3"/>
    </row>
    <row r="69" spans="1:15" x14ac:dyDescent="0.25">
      <c r="A69" s="3" t="s">
        <v>162</v>
      </c>
      <c r="B69" s="3" t="s">
        <v>171</v>
      </c>
      <c r="C69" s="3" t="s">
        <v>63</v>
      </c>
      <c r="D69" s="3">
        <v>47.421590000000002</v>
      </c>
      <c r="E69" s="3" t="s">
        <v>63</v>
      </c>
      <c r="F69" s="3" t="s">
        <v>63</v>
      </c>
      <c r="G69" s="3" t="s">
        <v>63</v>
      </c>
      <c r="H69" s="3" t="s">
        <v>63</v>
      </c>
      <c r="I69" s="3">
        <v>59.062620000000003</v>
      </c>
      <c r="J69" s="3" t="s">
        <v>63</v>
      </c>
      <c r="K69" s="3" t="s">
        <v>63</v>
      </c>
      <c r="L69" s="3" t="s">
        <v>63</v>
      </c>
      <c r="M69" s="3" t="s">
        <v>63</v>
      </c>
      <c r="N69" s="3"/>
      <c r="O69" s="3"/>
    </row>
    <row r="70" spans="1:15" x14ac:dyDescent="0.25">
      <c r="A70" s="3" t="s">
        <v>162</v>
      </c>
      <c r="B70" s="3" t="s">
        <v>172</v>
      </c>
      <c r="C70" s="3" t="s">
        <v>63</v>
      </c>
      <c r="D70" s="3">
        <v>59.669600000000003</v>
      </c>
      <c r="E70" s="3" t="s">
        <v>63</v>
      </c>
      <c r="F70" s="3" t="s">
        <v>63</v>
      </c>
      <c r="G70" s="3" t="s">
        <v>63</v>
      </c>
      <c r="H70" s="3" t="s">
        <v>63</v>
      </c>
      <c r="I70" s="3">
        <v>66.180130000000005</v>
      </c>
      <c r="J70" s="3" t="s">
        <v>63</v>
      </c>
      <c r="K70" s="3" t="s">
        <v>63</v>
      </c>
      <c r="L70" s="3" t="s">
        <v>63</v>
      </c>
      <c r="M70" s="3" t="s">
        <v>63</v>
      </c>
      <c r="N70" s="3"/>
      <c r="O70" s="3"/>
    </row>
    <row r="71" spans="1:15" x14ac:dyDescent="0.25">
      <c r="A71" s="3" t="s">
        <v>162</v>
      </c>
      <c r="B71" s="3" t="s">
        <v>243</v>
      </c>
      <c r="C71" s="3" t="s">
        <v>63</v>
      </c>
      <c r="D71" s="3">
        <v>64.986450000000005</v>
      </c>
      <c r="E71" s="3" t="s">
        <v>63</v>
      </c>
      <c r="F71" s="3" t="s">
        <v>63</v>
      </c>
      <c r="G71" s="3" t="s">
        <v>63</v>
      </c>
      <c r="H71" s="3" t="s">
        <v>63</v>
      </c>
      <c r="I71" s="3">
        <v>63.330689999999997</v>
      </c>
      <c r="J71" s="3" t="s">
        <v>63</v>
      </c>
      <c r="K71" s="3" t="s">
        <v>63</v>
      </c>
      <c r="L71" s="3" t="s">
        <v>63</v>
      </c>
      <c r="M71" s="3" t="s">
        <v>63</v>
      </c>
      <c r="N71" s="3"/>
      <c r="O71" s="3"/>
    </row>
    <row r="72" spans="1:15" x14ac:dyDescent="0.25">
      <c r="A72" s="3" t="s">
        <v>162</v>
      </c>
      <c r="B72" s="3" t="s">
        <v>173</v>
      </c>
      <c r="C72" s="3" t="s">
        <v>63</v>
      </c>
      <c r="D72" s="3" t="s">
        <v>63</v>
      </c>
      <c r="E72" s="3" t="s">
        <v>63</v>
      </c>
      <c r="F72" s="3" t="s">
        <v>63</v>
      </c>
      <c r="G72" s="3" t="s">
        <v>63</v>
      </c>
      <c r="H72" s="3" t="s">
        <v>63</v>
      </c>
      <c r="I72" s="3" t="s">
        <v>63</v>
      </c>
      <c r="J72" s="3" t="s">
        <v>63</v>
      </c>
      <c r="K72" s="3">
        <v>47</v>
      </c>
      <c r="L72" s="3" t="s">
        <v>63</v>
      </c>
      <c r="M72" s="3" t="s">
        <v>63</v>
      </c>
      <c r="N72" s="3"/>
      <c r="O72" s="3"/>
    </row>
    <row r="73" spans="1:15" x14ac:dyDescent="0.25">
      <c r="A73" s="3" t="s">
        <v>162</v>
      </c>
      <c r="B73" s="3" t="s">
        <v>244</v>
      </c>
      <c r="C73" s="3" t="s">
        <v>63</v>
      </c>
      <c r="D73" s="3">
        <v>63.982309999999998</v>
      </c>
      <c r="E73" s="3" t="s">
        <v>63</v>
      </c>
      <c r="F73" s="3" t="s">
        <v>63</v>
      </c>
      <c r="G73" s="3" t="s">
        <v>63</v>
      </c>
      <c r="H73" s="3" t="s">
        <v>63</v>
      </c>
      <c r="I73" s="3">
        <v>67.57123</v>
      </c>
      <c r="J73" s="3" t="s">
        <v>63</v>
      </c>
      <c r="K73" s="3" t="s">
        <v>63</v>
      </c>
      <c r="L73" s="3" t="s">
        <v>63</v>
      </c>
      <c r="M73" s="3" t="s">
        <v>63</v>
      </c>
      <c r="N73" s="3"/>
      <c r="O73" s="3"/>
    </row>
    <row r="74" spans="1:15" x14ac:dyDescent="0.25">
      <c r="A74" s="3" t="s">
        <v>174</v>
      </c>
      <c r="B74" s="3" t="s">
        <v>175</v>
      </c>
      <c r="C74" s="3" t="s">
        <v>63</v>
      </c>
      <c r="D74" s="3">
        <v>92.9328</v>
      </c>
      <c r="E74" s="3" t="s">
        <v>63</v>
      </c>
      <c r="F74" s="3" t="s">
        <v>63</v>
      </c>
      <c r="G74" s="3" t="s">
        <v>63</v>
      </c>
      <c r="H74" s="3" t="s">
        <v>63</v>
      </c>
      <c r="I74" s="3">
        <v>94.48621</v>
      </c>
      <c r="J74" s="3" t="s">
        <v>63</v>
      </c>
      <c r="K74" s="3" t="s">
        <v>63</v>
      </c>
      <c r="L74" s="3" t="s">
        <v>63</v>
      </c>
      <c r="M74" s="3" t="s">
        <v>63</v>
      </c>
      <c r="N74" s="3"/>
      <c r="O74" s="3"/>
    </row>
    <row r="75" spans="1:15" x14ac:dyDescent="0.25">
      <c r="A75" s="3" t="s">
        <v>174</v>
      </c>
      <c r="B75" s="3" t="s">
        <v>245</v>
      </c>
      <c r="C75" s="3" t="s">
        <v>63</v>
      </c>
      <c r="D75" s="3" t="s">
        <v>63</v>
      </c>
      <c r="E75" s="3" t="s">
        <v>63</v>
      </c>
      <c r="F75" s="3" t="s">
        <v>63</v>
      </c>
      <c r="G75" s="3" t="s">
        <v>63</v>
      </c>
      <c r="H75" s="3" t="s">
        <v>63</v>
      </c>
      <c r="I75" s="3" t="s">
        <v>63</v>
      </c>
      <c r="J75" s="3" t="s">
        <v>63</v>
      </c>
      <c r="K75" s="3">
        <v>29</v>
      </c>
      <c r="L75" s="3" t="s">
        <v>63</v>
      </c>
      <c r="M75" s="3" t="s">
        <v>63</v>
      </c>
      <c r="N75" s="3"/>
      <c r="O75" s="3"/>
    </row>
    <row r="76" spans="1:15" x14ac:dyDescent="0.25">
      <c r="A76" s="3" t="s">
        <v>174</v>
      </c>
      <c r="B76" s="3" t="s">
        <v>180</v>
      </c>
      <c r="C76" s="3" t="s">
        <v>63</v>
      </c>
      <c r="D76" s="3">
        <v>91.693860000000001</v>
      </c>
      <c r="E76" s="3" t="s">
        <v>63</v>
      </c>
      <c r="F76" s="3" t="s">
        <v>63</v>
      </c>
      <c r="G76" s="3" t="s">
        <v>63</v>
      </c>
      <c r="H76" s="3" t="s">
        <v>63</v>
      </c>
      <c r="I76" s="3">
        <v>89.97345</v>
      </c>
      <c r="J76" s="3" t="s">
        <v>63</v>
      </c>
      <c r="K76" s="3" t="s">
        <v>63</v>
      </c>
      <c r="L76" s="3" t="s">
        <v>63</v>
      </c>
      <c r="M76" s="3" t="s">
        <v>63</v>
      </c>
      <c r="N76" s="3"/>
      <c r="O76" s="3"/>
    </row>
    <row r="77" spans="1:15" x14ac:dyDescent="0.25">
      <c r="A77" s="3" t="s">
        <v>174</v>
      </c>
      <c r="B77" s="3" t="s">
        <v>183</v>
      </c>
      <c r="C77" s="3" t="s">
        <v>63</v>
      </c>
      <c r="D77" s="3" t="s">
        <v>63</v>
      </c>
      <c r="E77" s="3" t="s">
        <v>63</v>
      </c>
      <c r="F77" s="3" t="s">
        <v>63</v>
      </c>
      <c r="G77" s="3" t="s">
        <v>63</v>
      </c>
      <c r="H77" s="3">
        <v>71.400000000000006</v>
      </c>
      <c r="I77" s="3" t="s">
        <v>63</v>
      </c>
      <c r="J77" s="3" t="s">
        <v>63</v>
      </c>
      <c r="K77" s="3" t="s">
        <v>63</v>
      </c>
      <c r="L77" s="3" t="s">
        <v>63</v>
      </c>
      <c r="M77" s="3" t="s">
        <v>63</v>
      </c>
      <c r="N77" s="3"/>
      <c r="O77" s="3"/>
    </row>
    <row r="78" spans="1:15" x14ac:dyDescent="0.25">
      <c r="A78" s="3" t="s">
        <v>185</v>
      </c>
      <c r="B78" s="3" t="s">
        <v>187</v>
      </c>
      <c r="C78" s="3" t="s">
        <v>63</v>
      </c>
      <c r="D78" s="3" t="s">
        <v>63</v>
      </c>
      <c r="E78" s="3" t="s">
        <v>63</v>
      </c>
      <c r="F78" s="3" t="s">
        <v>63</v>
      </c>
      <c r="G78" s="3">
        <v>8.82</v>
      </c>
      <c r="H78" s="3" t="s">
        <v>63</v>
      </c>
      <c r="I78" s="3" t="s">
        <v>63</v>
      </c>
      <c r="J78" s="3" t="s">
        <v>63</v>
      </c>
      <c r="K78" s="3" t="s">
        <v>63</v>
      </c>
      <c r="L78" s="3" t="s">
        <v>63</v>
      </c>
      <c r="M78" s="3" t="s">
        <v>63</v>
      </c>
      <c r="N78" s="3"/>
      <c r="O78" s="3"/>
    </row>
    <row r="79" spans="1:15" x14ac:dyDescent="0.25">
      <c r="A79" s="3" t="s">
        <v>185</v>
      </c>
      <c r="B79" s="3" t="s">
        <v>246</v>
      </c>
      <c r="C79" s="3" t="s">
        <v>63</v>
      </c>
      <c r="D79" s="3">
        <v>55.701909999999998</v>
      </c>
      <c r="E79" s="3" t="s">
        <v>63</v>
      </c>
      <c r="F79" s="3" t="s">
        <v>63</v>
      </c>
      <c r="G79" s="3" t="s">
        <v>63</v>
      </c>
      <c r="H79" s="3" t="s">
        <v>63</v>
      </c>
      <c r="I79" s="3" t="s">
        <v>63</v>
      </c>
      <c r="J79" s="3" t="s">
        <v>63</v>
      </c>
      <c r="K79" s="3" t="s">
        <v>63</v>
      </c>
      <c r="L79" s="3" t="s">
        <v>63</v>
      </c>
      <c r="M79" s="3" t="s">
        <v>63</v>
      </c>
      <c r="N79" s="3"/>
      <c r="O79" s="3"/>
    </row>
    <row r="80" spans="1:15" x14ac:dyDescent="0.25">
      <c r="A80" s="3" t="s">
        <v>185</v>
      </c>
      <c r="B80" s="3" t="s">
        <v>188</v>
      </c>
      <c r="C80" s="3" t="s">
        <v>63</v>
      </c>
      <c r="D80" s="3" t="s">
        <v>63</v>
      </c>
      <c r="E80" s="3" t="s">
        <v>63</v>
      </c>
      <c r="F80" s="3" t="s">
        <v>63</v>
      </c>
      <c r="G80" s="3">
        <v>35.590000000000003</v>
      </c>
      <c r="H80" s="3" t="s">
        <v>63</v>
      </c>
      <c r="I80" s="3" t="s">
        <v>63</v>
      </c>
      <c r="J80" s="3" t="s">
        <v>63</v>
      </c>
      <c r="K80" s="3" t="s">
        <v>63</v>
      </c>
      <c r="L80" s="3" t="s">
        <v>63</v>
      </c>
      <c r="M80" s="3" t="s">
        <v>63</v>
      </c>
      <c r="N80" s="3"/>
      <c r="O80" s="3"/>
    </row>
    <row r="81" spans="1:15" x14ac:dyDescent="0.25">
      <c r="A81" s="3" t="s">
        <v>185</v>
      </c>
      <c r="B81" s="3" t="s">
        <v>189</v>
      </c>
      <c r="C81" s="3" t="s">
        <v>63</v>
      </c>
      <c r="D81" s="3" t="s">
        <v>63</v>
      </c>
      <c r="E81" s="3" t="s">
        <v>63</v>
      </c>
      <c r="F81" s="3" t="s">
        <v>63</v>
      </c>
      <c r="G81" s="3">
        <v>79.010000000000005</v>
      </c>
      <c r="H81" s="3" t="s">
        <v>63</v>
      </c>
      <c r="I81" s="3" t="s">
        <v>63</v>
      </c>
      <c r="J81" s="3" t="s">
        <v>63</v>
      </c>
      <c r="K81" s="3" t="s">
        <v>63</v>
      </c>
      <c r="L81" s="3" t="s">
        <v>63</v>
      </c>
      <c r="M81" s="3" t="s">
        <v>63</v>
      </c>
      <c r="N81" s="3"/>
      <c r="O81" s="3"/>
    </row>
    <row r="82" spans="1:15" x14ac:dyDescent="0.25">
      <c r="A82" s="3" t="s">
        <v>185</v>
      </c>
      <c r="B82" s="3" t="s">
        <v>191</v>
      </c>
      <c r="C82" s="3" t="s">
        <v>63</v>
      </c>
      <c r="D82" s="3" t="s">
        <v>63</v>
      </c>
      <c r="E82" s="3" t="s">
        <v>63</v>
      </c>
      <c r="F82" s="3" t="s">
        <v>63</v>
      </c>
      <c r="G82" s="3">
        <v>29.54</v>
      </c>
      <c r="H82" s="3" t="s">
        <v>63</v>
      </c>
      <c r="I82" s="3" t="s">
        <v>63</v>
      </c>
      <c r="J82" s="3" t="s">
        <v>63</v>
      </c>
      <c r="K82" s="3" t="s">
        <v>63</v>
      </c>
      <c r="L82" s="3" t="s">
        <v>63</v>
      </c>
      <c r="M82" s="3" t="s">
        <v>63</v>
      </c>
      <c r="N82" s="3"/>
      <c r="O82" s="3"/>
    </row>
    <row r="83" spans="1:15" x14ac:dyDescent="0.25">
      <c r="A83" s="3" t="s">
        <v>185</v>
      </c>
      <c r="B83" s="3" t="s">
        <v>193</v>
      </c>
      <c r="C83" s="3" t="s">
        <v>63</v>
      </c>
      <c r="D83" s="3" t="s">
        <v>63</v>
      </c>
      <c r="E83" s="3" t="s">
        <v>63</v>
      </c>
      <c r="F83" s="3" t="s">
        <v>63</v>
      </c>
      <c r="G83" s="3">
        <v>17.52</v>
      </c>
      <c r="H83" s="3" t="s">
        <v>63</v>
      </c>
      <c r="I83" s="3" t="s">
        <v>63</v>
      </c>
      <c r="J83" s="3" t="s">
        <v>63</v>
      </c>
      <c r="K83" s="3" t="s">
        <v>63</v>
      </c>
      <c r="L83" s="3" t="s">
        <v>63</v>
      </c>
      <c r="M83" s="3" t="s">
        <v>63</v>
      </c>
      <c r="N83" s="3"/>
      <c r="O83" s="3"/>
    </row>
    <row r="84" spans="1:15" x14ac:dyDescent="0.25">
      <c r="A84" s="3" t="s">
        <v>185</v>
      </c>
      <c r="B84" s="3" t="s">
        <v>195</v>
      </c>
      <c r="C84" s="3" t="s">
        <v>63</v>
      </c>
      <c r="D84" s="3" t="s">
        <v>63</v>
      </c>
      <c r="E84" s="3" t="s">
        <v>63</v>
      </c>
      <c r="F84" s="3" t="s">
        <v>63</v>
      </c>
      <c r="G84" s="3">
        <v>38.479999999999997</v>
      </c>
      <c r="H84" s="3" t="s">
        <v>63</v>
      </c>
      <c r="I84" s="3" t="s">
        <v>63</v>
      </c>
      <c r="J84" s="3" t="s">
        <v>63</v>
      </c>
      <c r="K84" s="3" t="s">
        <v>63</v>
      </c>
      <c r="L84" s="3" t="s">
        <v>63</v>
      </c>
      <c r="M84" s="3" t="s">
        <v>63</v>
      </c>
      <c r="N84" s="3"/>
      <c r="O84" s="3"/>
    </row>
    <row r="85" spans="1:15" x14ac:dyDescent="0.25">
      <c r="A85" s="3" t="s">
        <v>185</v>
      </c>
      <c r="B85" s="3" t="s">
        <v>196</v>
      </c>
      <c r="C85" s="3" t="s">
        <v>63</v>
      </c>
      <c r="D85" s="3" t="s">
        <v>63</v>
      </c>
      <c r="E85" s="3" t="s">
        <v>63</v>
      </c>
      <c r="F85" s="3" t="s">
        <v>63</v>
      </c>
      <c r="G85" s="3">
        <v>16.52</v>
      </c>
      <c r="H85" s="3" t="s">
        <v>63</v>
      </c>
      <c r="I85" s="3" t="s">
        <v>63</v>
      </c>
      <c r="J85" s="3" t="s">
        <v>63</v>
      </c>
      <c r="K85" s="3" t="s">
        <v>63</v>
      </c>
      <c r="L85" s="3" t="s">
        <v>63</v>
      </c>
      <c r="M85" s="3" t="s">
        <v>63</v>
      </c>
      <c r="N85" s="3"/>
      <c r="O85" s="3"/>
    </row>
    <row r="86" spans="1:15" x14ac:dyDescent="0.25">
      <c r="A86" s="3" t="s">
        <v>185</v>
      </c>
      <c r="B86" s="3" t="s">
        <v>197</v>
      </c>
      <c r="C86" s="3" t="s">
        <v>63</v>
      </c>
      <c r="D86" s="3" t="s">
        <v>63</v>
      </c>
      <c r="E86" s="3" t="s">
        <v>63</v>
      </c>
      <c r="F86" s="3" t="s">
        <v>63</v>
      </c>
      <c r="G86" s="3" t="s">
        <v>63</v>
      </c>
      <c r="H86" s="3" t="s">
        <v>63</v>
      </c>
      <c r="I86" s="3" t="s">
        <v>63</v>
      </c>
      <c r="J86" s="3" t="s">
        <v>63</v>
      </c>
      <c r="K86" s="3">
        <v>3.3</v>
      </c>
      <c r="L86" s="3" t="s">
        <v>63</v>
      </c>
      <c r="M86" s="3" t="s">
        <v>63</v>
      </c>
      <c r="N86" s="3"/>
      <c r="O86" s="3"/>
    </row>
    <row r="87" spans="1:15" x14ac:dyDescent="0.25">
      <c r="A87" s="3" t="s">
        <v>185</v>
      </c>
      <c r="B87" s="3" t="s">
        <v>202</v>
      </c>
      <c r="C87" s="3" t="s">
        <v>63</v>
      </c>
      <c r="D87" s="3" t="s">
        <v>63</v>
      </c>
      <c r="E87" s="3" t="s">
        <v>63</v>
      </c>
      <c r="F87" s="3" t="s">
        <v>63</v>
      </c>
      <c r="G87" s="3" t="s">
        <v>63</v>
      </c>
      <c r="H87" s="3" t="s">
        <v>63</v>
      </c>
      <c r="I87" s="3" t="s">
        <v>63</v>
      </c>
      <c r="J87" s="3" t="s">
        <v>63</v>
      </c>
      <c r="K87" s="3">
        <v>5.2</v>
      </c>
      <c r="L87" s="3" t="s">
        <v>63</v>
      </c>
      <c r="M87" s="3" t="s">
        <v>63</v>
      </c>
      <c r="N87" s="3"/>
      <c r="O87" s="3"/>
    </row>
    <row r="88" spans="1:15" x14ac:dyDescent="0.25">
      <c r="A88" s="3" t="s">
        <v>185</v>
      </c>
      <c r="B88" s="3" t="s">
        <v>203</v>
      </c>
      <c r="C88" s="3" t="s">
        <v>63</v>
      </c>
      <c r="D88" s="3" t="s">
        <v>63</v>
      </c>
      <c r="E88" s="3" t="s">
        <v>63</v>
      </c>
      <c r="F88" s="3" t="s">
        <v>63</v>
      </c>
      <c r="G88" s="3" t="s">
        <v>63</v>
      </c>
      <c r="H88" s="3" t="s">
        <v>63</v>
      </c>
      <c r="I88" s="3" t="s">
        <v>63</v>
      </c>
      <c r="J88" s="3">
        <v>5.8</v>
      </c>
      <c r="K88" s="3" t="s">
        <v>63</v>
      </c>
      <c r="L88" s="3" t="s">
        <v>63</v>
      </c>
      <c r="M88" s="3" t="s">
        <v>63</v>
      </c>
      <c r="N88" s="3"/>
      <c r="O88" s="3"/>
    </row>
    <row r="89" spans="1:15" x14ac:dyDescent="0.25">
      <c r="A89" s="3" t="s">
        <v>185</v>
      </c>
      <c r="B89" s="3" t="s">
        <v>206</v>
      </c>
      <c r="C89" s="3" t="s">
        <v>63</v>
      </c>
      <c r="D89" s="3" t="s">
        <v>63</v>
      </c>
      <c r="E89" s="3" t="s">
        <v>63</v>
      </c>
      <c r="F89" s="3" t="s">
        <v>63</v>
      </c>
      <c r="G89" s="3" t="s">
        <v>63</v>
      </c>
      <c r="H89" s="3" t="s">
        <v>63</v>
      </c>
      <c r="I89" s="3">
        <v>38.1</v>
      </c>
      <c r="J89" s="3" t="s">
        <v>63</v>
      </c>
      <c r="K89" s="3">
        <v>53.1</v>
      </c>
      <c r="L89" s="3" t="s">
        <v>63</v>
      </c>
      <c r="M89" s="3" t="s">
        <v>63</v>
      </c>
      <c r="N89" s="3"/>
      <c r="O89" s="3"/>
    </row>
    <row r="90" spans="1:15" x14ac:dyDescent="0.25">
      <c r="A90" s="3" t="s">
        <v>185</v>
      </c>
      <c r="B90" s="3" t="s">
        <v>207</v>
      </c>
      <c r="C90" s="3" t="s">
        <v>63</v>
      </c>
      <c r="D90" s="3" t="s">
        <v>63</v>
      </c>
      <c r="E90" s="3" t="s">
        <v>63</v>
      </c>
      <c r="F90" s="3" t="s">
        <v>63</v>
      </c>
      <c r="G90" s="3" t="s">
        <v>63</v>
      </c>
      <c r="H90" s="3" t="s">
        <v>63</v>
      </c>
      <c r="I90" s="3" t="s">
        <v>63</v>
      </c>
      <c r="J90" s="3" t="s">
        <v>63</v>
      </c>
      <c r="K90" s="3">
        <v>13.2</v>
      </c>
      <c r="L90" s="3" t="s">
        <v>63</v>
      </c>
      <c r="M90" s="3" t="s">
        <v>63</v>
      </c>
      <c r="N90" s="3"/>
      <c r="O90" s="3"/>
    </row>
    <row r="91" spans="1:15" x14ac:dyDescent="0.25">
      <c r="A91" s="3" t="s">
        <v>185</v>
      </c>
      <c r="B91" s="3" t="s">
        <v>209</v>
      </c>
      <c r="C91" s="3" t="s">
        <v>63</v>
      </c>
      <c r="D91" s="3" t="s">
        <v>63</v>
      </c>
      <c r="E91" s="3" t="s">
        <v>63</v>
      </c>
      <c r="F91" s="3" t="s">
        <v>63</v>
      </c>
      <c r="G91" s="3" t="s">
        <v>63</v>
      </c>
      <c r="H91" s="3" t="s">
        <v>63</v>
      </c>
      <c r="I91" s="3" t="s">
        <v>63</v>
      </c>
      <c r="J91" s="3" t="s">
        <v>63</v>
      </c>
      <c r="K91" s="3">
        <v>13.2</v>
      </c>
      <c r="L91" s="3" t="s">
        <v>63</v>
      </c>
      <c r="M91" s="3" t="s">
        <v>63</v>
      </c>
      <c r="N91" s="3"/>
      <c r="O91" s="3"/>
    </row>
    <row r="92" spans="1:15" x14ac:dyDescent="0.25">
      <c r="A92" s="3" t="s">
        <v>185</v>
      </c>
      <c r="B92" s="3" t="s">
        <v>211</v>
      </c>
      <c r="C92" s="3" t="s">
        <v>63</v>
      </c>
      <c r="D92" s="3" t="s">
        <v>63</v>
      </c>
      <c r="E92" s="3" t="s">
        <v>63</v>
      </c>
      <c r="F92" s="3" t="s">
        <v>63</v>
      </c>
      <c r="G92" s="3" t="s">
        <v>63</v>
      </c>
      <c r="H92" s="3" t="s">
        <v>63</v>
      </c>
      <c r="I92" s="3">
        <v>1.9</v>
      </c>
      <c r="J92" s="3" t="s">
        <v>63</v>
      </c>
      <c r="K92" s="3" t="s">
        <v>63</v>
      </c>
      <c r="L92" s="3" t="s">
        <v>63</v>
      </c>
      <c r="M92" s="3" t="s">
        <v>63</v>
      </c>
      <c r="N92" s="3"/>
      <c r="O92" s="3"/>
    </row>
    <row r="93" spans="1:15" x14ac:dyDescent="0.25">
      <c r="A93" s="3" t="s">
        <v>185</v>
      </c>
      <c r="B93" s="3" t="s">
        <v>216</v>
      </c>
      <c r="C93" s="3" t="s">
        <v>63</v>
      </c>
      <c r="D93" s="3" t="s">
        <v>63</v>
      </c>
      <c r="E93" s="3" t="s">
        <v>63</v>
      </c>
      <c r="F93" s="3" t="s">
        <v>63</v>
      </c>
      <c r="G93" s="3">
        <v>8.7899999999999991</v>
      </c>
      <c r="H93" s="3" t="s">
        <v>63</v>
      </c>
      <c r="I93" s="3" t="s">
        <v>63</v>
      </c>
      <c r="J93" s="3" t="s">
        <v>63</v>
      </c>
      <c r="K93" s="3" t="s">
        <v>63</v>
      </c>
      <c r="L93" s="3" t="s">
        <v>63</v>
      </c>
      <c r="M93" s="3" t="s">
        <v>63</v>
      </c>
      <c r="N93" s="3"/>
      <c r="O93" s="3"/>
    </row>
    <row r="94" spans="1:15" x14ac:dyDescent="0.25">
      <c r="A94" s="3" t="s">
        <v>185</v>
      </c>
      <c r="B94" s="3" t="s">
        <v>247</v>
      </c>
      <c r="C94" s="3" t="s">
        <v>63</v>
      </c>
      <c r="D94" s="3" t="s">
        <v>63</v>
      </c>
      <c r="E94" s="3" t="s">
        <v>63</v>
      </c>
      <c r="F94" s="3" t="s">
        <v>63</v>
      </c>
      <c r="G94" s="3" t="s">
        <v>63</v>
      </c>
      <c r="H94" s="3" t="s">
        <v>63</v>
      </c>
      <c r="I94" s="3" t="s">
        <v>63</v>
      </c>
      <c r="J94" s="3">
        <v>16.96</v>
      </c>
      <c r="K94" s="3" t="s">
        <v>63</v>
      </c>
      <c r="L94" s="3" t="s">
        <v>63</v>
      </c>
      <c r="M94" s="3" t="s">
        <v>63</v>
      </c>
      <c r="N94" s="3"/>
      <c r="O94" s="3"/>
    </row>
    <row r="95" spans="1:15" x14ac:dyDescent="0.25">
      <c r="A95" s="3" t="s">
        <v>185</v>
      </c>
      <c r="B95" s="3" t="s">
        <v>219</v>
      </c>
      <c r="C95" s="3" t="s">
        <v>63</v>
      </c>
      <c r="D95" s="3" t="s">
        <v>63</v>
      </c>
      <c r="E95" s="3" t="s">
        <v>63</v>
      </c>
      <c r="F95" s="3" t="s">
        <v>63</v>
      </c>
      <c r="G95" s="3">
        <v>28.74</v>
      </c>
      <c r="H95" s="3" t="s">
        <v>63</v>
      </c>
      <c r="I95" s="3" t="s">
        <v>63</v>
      </c>
      <c r="J95" s="3" t="s">
        <v>63</v>
      </c>
      <c r="K95" s="3" t="s">
        <v>63</v>
      </c>
      <c r="L95" s="3" t="s">
        <v>63</v>
      </c>
      <c r="M95" s="3" t="s">
        <v>63</v>
      </c>
      <c r="N95" s="3"/>
      <c r="O95" s="3"/>
    </row>
    <row r="96" spans="1:15" x14ac:dyDescent="0.25">
      <c r="A96" s="3" t="s">
        <v>185</v>
      </c>
      <c r="B96" s="3" t="s">
        <v>221</v>
      </c>
      <c r="C96" s="3" t="s">
        <v>63</v>
      </c>
      <c r="D96" s="3" t="s">
        <v>63</v>
      </c>
      <c r="E96" s="3" t="s">
        <v>63</v>
      </c>
      <c r="F96" s="3" t="s">
        <v>63</v>
      </c>
      <c r="G96" s="3" t="s">
        <v>63</v>
      </c>
      <c r="H96" s="3" t="s">
        <v>63</v>
      </c>
      <c r="I96" s="3" t="s">
        <v>63</v>
      </c>
      <c r="J96" s="3">
        <v>6.1</v>
      </c>
      <c r="K96" s="3" t="s">
        <v>63</v>
      </c>
      <c r="L96" s="3" t="s">
        <v>63</v>
      </c>
      <c r="M96" s="3" t="s">
        <v>63</v>
      </c>
      <c r="N96" s="3"/>
      <c r="O96" s="3"/>
    </row>
    <row r="97" spans="1:15" x14ac:dyDescent="0.25">
      <c r="A97" s="3" t="s">
        <v>185</v>
      </c>
      <c r="B97" s="3" t="s">
        <v>222</v>
      </c>
      <c r="C97" s="3" t="s">
        <v>63</v>
      </c>
      <c r="D97" s="3" t="s">
        <v>63</v>
      </c>
      <c r="E97" s="3" t="s">
        <v>63</v>
      </c>
      <c r="F97" s="3" t="s">
        <v>63</v>
      </c>
      <c r="G97" s="3" t="s">
        <v>63</v>
      </c>
      <c r="H97" s="3" t="s">
        <v>63</v>
      </c>
      <c r="I97" s="3">
        <v>22</v>
      </c>
      <c r="J97" s="3" t="s">
        <v>63</v>
      </c>
      <c r="K97" s="3" t="s">
        <v>63</v>
      </c>
      <c r="L97" s="3" t="s">
        <v>63</v>
      </c>
      <c r="M97" s="3" t="s">
        <v>63</v>
      </c>
      <c r="N97" s="3"/>
      <c r="O97" s="3"/>
    </row>
    <row r="98" spans="1:15" x14ac:dyDescent="0.25">
      <c r="A98" s="3" t="s">
        <v>185</v>
      </c>
      <c r="B98" s="3" t="s">
        <v>224</v>
      </c>
      <c r="C98" s="3" t="s">
        <v>63</v>
      </c>
      <c r="D98" s="3" t="s">
        <v>63</v>
      </c>
      <c r="E98" s="3" t="s">
        <v>63</v>
      </c>
      <c r="F98" s="3" t="s">
        <v>63</v>
      </c>
      <c r="G98" s="3">
        <v>18.77</v>
      </c>
      <c r="H98" s="3" t="s">
        <v>63</v>
      </c>
      <c r="I98" s="3" t="s">
        <v>63</v>
      </c>
      <c r="J98" s="3" t="s">
        <v>63</v>
      </c>
      <c r="K98" s="3" t="s">
        <v>63</v>
      </c>
      <c r="L98" s="3" t="s">
        <v>63</v>
      </c>
      <c r="M98" s="3" t="s">
        <v>63</v>
      </c>
      <c r="N98" s="3"/>
      <c r="O98" s="3"/>
    </row>
    <row r="99" spans="1:15" x14ac:dyDescent="0.25">
      <c r="A99" s="3" t="s">
        <v>185</v>
      </c>
      <c r="B99" s="3" t="s">
        <v>225</v>
      </c>
      <c r="C99" s="3" t="s">
        <v>63</v>
      </c>
      <c r="D99" s="3" t="s">
        <v>63</v>
      </c>
      <c r="E99" s="3" t="s">
        <v>63</v>
      </c>
      <c r="F99" s="3" t="s">
        <v>63</v>
      </c>
      <c r="G99" s="3">
        <v>20.2</v>
      </c>
      <c r="H99" s="3">
        <v>33.200000000000003</v>
      </c>
      <c r="I99" s="3" t="s">
        <v>63</v>
      </c>
      <c r="J99" s="3" t="s">
        <v>63</v>
      </c>
      <c r="K99" s="3" t="s">
        <v>63</v>
      </c>
      <c r="L99" s="3" t="s">
        <v>63</v>
      </c>
      <c r="M99" s="3" t="s">
        <v>63</v>
      </c>
      <c r="N99" s="3"/>
      <c r="O99" s="3"/>
    </row>
    <row r="100" spans="1:15" x14ac:dyDescent="0.25">
      <c r="A100" s="3" t="s">
        <v>185</v>
      </c>
      <c r="B100" s="3" t="s">
        <v>226</v>
      </c>
      <c r="C100" s="3" t="s">
        <v>63</v>
      </c>
      <c r="D100" s="3" t="s">
        <v>63</v>
      </c>
      <c r="E100" s="3" t="s">
        <v>63</v>
      </c>
      <c r="F100" s="3" t="s">
        <v>63</v>
      </c>
      <c r="G100" s="3" t="s">
        <v>63</v>
      </c>
      <c r="H100" s="3" t="s">
        <v>63</v>
      </c>
      <c r="I100" s="3">
        <v>55.983330000000002</v>
      </c>
      <c r="J100" s="3" t="s">
        <v>63</v>
      </c>
      <c r="K100" s="3" t="s">
        <v>63</v>
      </c>
      <c r="L100" s="3" t="s">
        <v>63</v>
      </c>
      <c r="M100" s="3" t="s">
        <v>63</v>
      </c>
      <c r="N100" s="3"/>
      <c r="O100" s="3"/>
    </row>
    <row r="101" spans="1:15" x14ac:dyDescent="0.25">
      <c r="A101" s="3" t="s">
        <v>185</v>
      </c>
      <c r="B101" s="3" t="s">
        <v>228</v>
      </c>
      <c r="C101" s="3" t="s">
        <v>63</v>
      </c>
      <c r="D101" s="3" t="s">
        <v>63</v>
      </c>
      <c r="E101" s="3" t="s">
        <v>63</v>
      </c>
      <c r="F101" s="3" t="s">
        <v>63</v>
      </c>
      <c r="G101" s="3" t="s">
        <v>63</v>
      </c>
      <c r="H101" s="3" t="s">
        <v>63</v>
      </c>
      <c r="I101" s="3" t="s">
        <v>63</v>
      </c>
      <c r="J101" s="3" t="s">
        <v>63</v>
      </c>
      <c r="K101" s="3" t="s">
        <v>63</v>
      </c>
      <c r="L101" s="3">
        <v>19.600000000000001</v>
      </c>
      <c r="M101" s="3" t="s">
        <v>63</v>
      </c>
      <c r="N101" s="3"/>
      <c r="O101" s="3"/>
    </row>
    <row r="102" spans="1:15" x14ac:dyDescent="0.25">
      <c r="A102" s="3"/>
      <c r="B102" s="3"/>
      <c r="C102" s="3"/>
      <c r="D102" s="3"/>
      <c r="E102" s="3"/>
      <c r="F102" s="3"/>
      <c r="G102" s="3"/>
      <c r="H102" s="3"/>
      <c r="I102" s="3"/>
      <c r="J102" s="3"/>
      <c r="K102" s="3"/>
      <c r="L102" s="3"/>
      <c r="M102" s="3"/>
      <c r="N102" s="3"/>
      <c r="O102" s="3"/>
    </row>
    <row r="103" spans="1:15" x14ac:dyDescent="0.25">
      <c r="A103" s="3"/>
      <c r="B103" s="3"/>
      <c r="C103" s="3"/>
      <c r="D103" s="3"/>
      <c r="E103" s="3"/>
      <c r="F103" s="3"/>
      <c r="G103" s="3"/>
      <c r="H103" s="3"/>
      <c r="I103" s="3"/>
      <c r="J103" s="3"/>
      <c r="K103" s="3"/>
      <c r="L103" s="3"/>
      <c r="M103" s="3"/>
      <c r="N103" s="3"/>
      <c r="O103" s="3"/>
    </row>
    <row r="104" spans="1:15" x14ac:dyDescent="0.25">
      <c r="A104" s="3"/>
      <c r="B104" s="3"/>
      <c r="C104" s="3"/>
      <c r="D104" s="3"/>
      <c r="E104" s="3"/>
      <c r="F104" s="3"/>
      <c r="G104" s="3"/>
      <c r="H104" s="3"/>
      <c r="I104" s="3"/>
      <c r="J104" s="3"/>
      <c r="K104" s="3"/>
      <c r="L104" s="3"/>
      <c r="M104" s="3"/>
      <c r="N104" s="3"/>
      <c r="O104" s="3"/>
    </row>
    <row r="105" spans="1:15" x14ac:dyDescent="0.25">
      <c r="A105" s="3"/>
      <c r="B105" s="3"/>
      <c r="C105" s="3"/>
      <c r="D105" s="3"/>
      <c r="E105" s="3"/>
      <c r="F105" s="3"/>
      <c r="G105" s="3"/>
      <c r="H105" s="3"/>
      <c r="I105" s="3"/>
      <c r="J105" s="3"/>
      <c r="K105" s="3"/>
      <c r="L105" s="3"/>
      <c r="M105" s="3"/>
      <c r="N105" s="3"/>
      <c r="O105" s="3"/>
    </row>
    <row r="106" spans="1:15" x14ac:dyDescent="0.25">
      <c r="A106" s="3"/>
      <c r="B106" s="3"/>
      <c r="C106" s="3"/>
      <c r="D106" s="3"/>
      <c r="E106" s="3"/>
      <c r="F106" s="3"/>
      <c r="G106" s="3"/>
      <c r="H106" s="3"/>
      <c r="I106" s="3"/>
      <c r="J106" s="3"/>
      <c r="K106" s="3"/>
      <c r="L106" s="3"/>
      <c r="M106" s="3"/>
      <c r="N106" s="3"/>
      <c r="O106" s="3"/>
    </row>
    <row r="107" spans="1:15" x14ac:dyDescent="0.25">
      <c r="A107" s="3"/>
      <c r="B107" s="3"/>
      <c r="C107" s="3"/>
      <c r="D107" s="3"/>
      <c r="E107" s="3"/>
      <c r="F107" s="3"/>
      <c r="G107" s="3"/>
      <c r="H107" s="3"/>
      <c r="I107" s="3"/>
      <c r="J107" s="3"/>
      <c r="K107" s="3"/>
      <c r="L107" s="3"/>
      <c r="M107" s="3"/>
      <c r="N107" s="3"/>
      <c r="O107" s="3"/>
    </row>
    <row r="108" spans="1:15" x14ac:dyDescent="0.25">
      <c r="A108" s="3"/>
      <c r="B108" s="3"/>
      <c r="C108" s="3"/>
      <c r="D108" s="3"/>
      <c r="E108" s="3"/>
      <c r="F108" s="3"/>
      <c r="G108" s="3"/>
      <c r="H108" s="3"/>
      <c r="I108" s="3"/>
      <c r="J108" s="3"/>
      <c r="K108" s="3"/>
      <c r="L108" s="3"/>
      <c r="M108" s="3"/>
      <c r="N108" s="3"/>
      <c r="O108" s="3"/>
    </row>
    <row r="109" spans="1:15" x14ac:dyDescent="0.25">
      <c r="A109" s="3"/>
      <c r="B109" s="3"/>
      <c r="C109" s="3"/>
      <c r="D109" s="3"/>
      <c r="E109" s="3"/>
      <c r="F109" s="3"/>
      <c r="G109" s="3"/>
      <c r="H109" s="3"/>
      <c r="I109" s="3"/>
      <c r="J109" s="3"/>
      <c r="K109" s="3"/>
      <c r="L109" s="3"/>
      <c r="M109" s="3"/>
      <c r="N109" s="3"/>
      <c r="O109" s="3"/>
    </row>
    <row r="110" spans="1:15" x14ac:dyDescent="0.25">
      <c r="A110" s="3"/>
      <c r="B110" s="3"/>
      <c r="C110" s="3"/>
      <c r="D110" s="3"/>
      <c r="E110" s="3"/>
      <c r="F110" s="3"/>
      <c r="G110" s="3"/>
      <c r="H110" s="3"/>
      <c r="I110" s="3"/>
      <c r="J110" s="3"/>
      <c r="K110" s="3"/>
      <c r="L110" s="3"/>
      <c r="M110" s="3"/>
      <c r="N110" s="3"/>
      <c r="O110" s="3"/>
    </row>
    <row r="111" spans="1:15" x14ac:dyDescent="0.25">
      <c r="A111" s="3"/>
      <c r="B111" s="3"/>
      <c r="C111" s="3"/>
      <c r="D111" s="3"/>
      <c r="E111" s="3"/>
      <c r="F111" s="3"/>
      <c r="G111" s="3"/>
      <c r="H111" s="3"/>
      <c r="I111" s="3"/>
      <c r="J111" s="3"/>
      <c r="K111" s="3"/>
      <c r="L111" s="3"/>
      <c r="M111" s="3"/>
      <c r="N111" s="3"/>
      <c r="O111" s="3"/>
    </row>
    <row r="112" spans="1:15" x14ac:dyDescent="0.25">
      <c r="A112" s="3"/>
      <c r="B112" s="3"/>
      <c r="C112" s="3"/>
      <c r="D112" s="3"/>
      <c r="E112" s="3"/>
      <c r="F112" s="3"/>
      <c r="G112" s="3"/>
      <c r="H112" s="3"/>
      <c r="I112" s="3"/>
      <c r="J112" s="3"/>
      <c r="K112" s="3"/>
      <c r="L112" s="3"/>
      <c r="M112" s="3"/>
      <c r="N112" s="3"/>
      <c r="O112" s="3"/>
    </row>
    <row r="113" spans="1:15" x14ac:dyDescent="0.25">
      <c r="A113" s="3"/>
      <c r="B113" s="3"/>
      <c r="C113" s="3"/>
      <c r="D113" s="3"/>
      <c r="E113" s="3"/>
      <c r="F113" s="3"/>
      <c r="G113" s="3"/>
      <c r="H113" s="3"/>
      <c r="I113" s="3"/>
      <c r="J113" s="3"/>
      <c r="K113" s="3"/>
      <c r="L113" s="3"/>
      <c r="M113" s="3"/>
      <c r="N113" s="3"/>
      <c r="O113" s="3"/>
    </row>
    <row r="114" spans="1:15" x14ac:dyDescent="0.25">
      <c r="A114" s="3"/>
      <c r="B114" s="3"/>
      <c r="C114" s="3"/>
      <c r="D114" s="3"/>
      <c r="E114" s="3"/>
      <c r="F114" s="3"/>
      <c r="G114" s="3"/>
      <c r="H114" s="3"/>
      <c r="I114" s="3"/>
      <c r="J114" s="3"/>
      <c r="K114" s="3"/>
      <c r="L114" s="3"/>
      <c r="M114" s="3"/>
      <c r="N114" s="3"/>
      <c r="O114" s="3"/>
    </row>
    <row r="115" spans="1:15" x14ac:dyDescent="0.25">
      <c r="A115" s="3"/>
      <c r="B115" s="3"/>
      <c r="C115" s="3"/>
      <c r="D115" s="3"/>
      <c r="E115" s="3"/>
      <c r="F115" s="3"/>
      <c r="G115" s="3"/>
      <c r="H115" s="3"/>
      <c r="I115" s="3"/>
      <c r="J115" s="3"/>
      <c r="K115" s="3"/>
      <c r="L115" s="3"/>
      <c r="M115" s="3"/>
      <c r="N115" s="3"/>
      <c r="O115" s="3"/>
    </row>
    <row r="116" spans="1:15" x14ac:dyDescent="0.25">
      <c r="A116" s="3"/>
      <c r="B116" s="3"/>
      <c r="C116" s="3"/>
      <c r="D116" s="3"/>
      <c r="E116" s="3"/>
      <c r="F116" s="3"/>
      <c r="G116" s="3"/>
      <c r="H116" s="3"/>
      <c r="I116" s="3"/>
      <c r="J116" s="3"/>
      <c r="K116" s="3"/>
      <c r="L116" s="3"/>
      <c r="M116" s="3"/>
      <c r="N116" s="3"/>
      <c r="O116" s="3"/>
    </row>
    <row r="117" spans="1:15" x14ac:dyDescent="0.25">
      <c r="A117" s="3"/>
      <c r="B117" s="3"/>
      <c r="C117" s="3"/>
      <c r="D117" s="3"/>
      <c r="E117" s="3"/>
      <c r="F117" s="3"/>
      <c r="G117" s="3"/>
      <c r="H117" s="3"/>
      <c r="I117" s="3"/>
      <c r="J117" s="3"/>
      <c r="K117" s="3"/>
      <c r="L117" s="3"/>
      <c r="M117" s="3"/>
      <c r="N117" s="3"/>
      <c r="O117" s="3"/>
    </row>
    <row r="118" spans="1:15" x14ac:dyDescent="0.25">
      <c r="A118" s="3"/>
      <c r="B118" s="3"/>
      <c r="C118" s="3"/>
      <c r="D118" s="3"/>
      <c r="E118" s="3"/>
      <c r="F118" s="3"/>
      <c r="G118" s="3"/>
      <c r="H118" s="3"/>
      <c r="I118" s="3"/>
      <c r="J118" s="3"/>
      <c r="K118" s="3"/>
      <c r="L118" s="3"/>
      <c r="M118" s="3"/>
      <c r="N118" s="3"/>
      <c r="O118" s="3"/>
    </row>
    <row r="119" spans="1:15" x14ac:dyDescent="0.25">
      <c r="A119" s="3"/>
      <c r="B119" s="3"/>
      <c r="C119" s="3"/>
      <c r="D119" s="3"/>
      <c r="E119" s="3"/>
      <c r="F119" s="3"/>
      <c r="G119" s="3"/>
      <c r="H119" s="3"/>
      <c r="I119" s="3"/>
      <c r="J119" s="3"/>
      <c r="K119" s="3"/>
      <c r="L119" s="3"/>
      <c r="M119" s="3"/>
      <c r="N119" s="3"/>
      <c r="O119" s="3"/>
    </row>
    <row r="120" spans="1:15" x14ac:dyDescent="0.25">
      <c r="A120" s="3"/>
      <c r="B120" s="3"/>
      <c r="C120" s="3"/>
      <c r="D120" s="3"/>
      <c r="E120" s="3"/>
      <c r="F120" s="3"/>
      <c r="G120" s="3"/>
      <c r="H120" s="3"/>
      <c r="I120" s="3"/>
      <c r="J120" s="3"/>
      <c r="K120" s="3"/>
      <c r="L120" s="3"/>
      <c r="M120" s="3"/>
      <c r="N120" s="3"/>
      <c r="O120" s="3"/>
    </row>
    <row r="121" spans="1:15" x14ac:dyDescent="0.25">
      <c r="A121" s="3"/>
      <c r="B121" s="3"/>
      <c r="C121" s="3"/>
      <c r="D121" s="3"/>
      <c r="E121" s="3"/>
      <c r="F121" s="3"/>
      <c r="G121" s="3"/>
      <c r="H121" s="3"/>
      <c r="I121" s="3"/>
      <c r="J121" s="3"/>
      <c r="K121" s="3"/>
      <c r="L121" s="3"/>
      <c r="M121" s="3"/>
      <c r="N121" s="3"/>
      <c r="O121" s="3"/>
    </row>
    <row r="122" spans="1:15" x14ac:dyDescent="0.25">
      <c r="A122" s="3"/>
      <c r="B122" s="3"/>
      <c r="C122" s="3"/>
      <c r="D122" s="3"/>
      <c r="E122" s="3"/>
      <c r="F122" s="3"/>
      <c r="G122" s="3"/>
      <c r="H122" s="3"/>
      <c r="I122" s="3"/>
      <c r="J122" s="3"/>
      <c r="K122" s="3"/>
      <c r="L122" s="3"/>
      <c r="M122" s="3"/>
      <c r="N122" s="3"/>
      <c r="O122" s="3"/>
    </row>
    <row r="123" spans="1:15" x14ac:dyDescent="0.25">
      <c r="A123" s="3"/>
      <c r="B123" s="3"/>
      <c r="C123" s="3"/>
      <c r="D123" s="3"/>
      <c r="E123" s="3"/>
      <c r="F123" s="3"/>
      <c r="G123" s="3"/>
      <c r="H123" s="3"/>
      <c r="I123" s="3"/>
      <c r="J123" s="3"/>
      <c r="K123" s="3"/>
      <c r="L123" s="3"/>
      <c r="M123" s="3"/>
      <c r="N123" s="3"/>
      <c r="O123" s="3"/>
    </row>
    <row r="124" spans="1:15" x14ac:dyDescent="0.25">
      <c r="A124" s="3"/>
      <c r="B124" s="3"/>
      <c r="C124" s="3"/>
      <c r="D124" s="3"/>
      <c r="E124" s="3"/>
      <c r="F124" s="3"/>
      <c r="G124" s="3"/>
      <c r="H124" s="3"/>
      <c r="I124" s="3"/>
      <c r="J124" s="3"/>
      <c r="K124" s="3"/>
      <c r="L124" s="3"/>
      <c r="M124" s="3"/>
      <c r="N124" s="3"/>
      <c r="O124" s="3"/>
    </row>
    <row r="125" spans="1:15" x14ac:dyDescent="0.25">
      <c r="A125" s="3"/>
      <c r="B125" s="3"/>
      <c r="C125" s="3"/>
      <c r="D125" s="3"/>
      <c r="E125" s="3"/>
      <c r="F125" s="3"/>
      <c r="G125" s="3"/>
      <c r="H125" s="3"/>
      <c r="I125" s="3"/>
      <c r="J125" s="3"/>
      <c r="K125" s="3"/>
      <c r="L125" s="3"/>
      <c r="M125" s="3"/>
      <c r="N125" s="3"/>
      <c r="O125" s="3"/>
    </row>
    <row r="126" spans="1:15" x14ac:dyDescent="0.25">
      <c r="A126" s="3"/>
      <c r="B126" s="3"/>
      <c r="C126" s="3"/>
      <c r="D126" s="3"/>
      <c r="E126" s="3"/>
      <c r="F126" s="3"/>
      <c r="G126" s="3"/>
      <c r="H126" s="3"/>
      <c r="I126" s="3"/>
      <c r="J126" s="3"/>
      <c r="K126" s="3"/>
      <c r="L126" s="3"/>
      <c r="M126" s="3"/>
      <c r="N126" s="3"/>
      <c r="O126" s="3"/>
    </row>
    <row r="127" spans="1:15" x14ac:dyDescent="0.25">
      <c r="A127" s="3"/>
      <c r="B127" s="3"/>
      <c r="C127" s="3"/>
      <c r="D127" s="3"/>
      <c r="E127" s="3"/>
      <c r="F127" s="3"/>
      <c r="G127" s="3"/>
      <c r="H127" s="3"/>
      <c r="I127" s="3"/>
      <c r="J127" s="3"/>
      <c r="K127" s="3"/>
      <c r="L127" s="3"/>
      <c r="M127" s="3"/>
      <c r="N127" s="3"/>
      <c r="O127" s="3"/>
    </row>
    <row r="128" spans="1:15" x14ac:dyDescent="0.25">
      <c r="A128" s="3"/>
      <c r="B128" s="3"/>
      <c r="C128" s="3"/>
      <c r="D128" s="3"/>
      <c r="E128" s="3"/>
      <c r="F128" s="3"/>
      <c r="G128" s="3"/>
      <c r="H128" s="3"/>
      <c r="I128" s="3"/>
      <c r="J128" s="3"/>
      <c r="K128" s="3"/>
      <c r="L128" s="3"/>
      <c r="M128" s="3"/>
      <c r="N128" s="3"/>
      <c r="O128" s="3"/>
    </row>
    <row r="129" spans="1:15" x14ac:dyDescent="0.25">
      <c r="A129" s="3"/>
      <c r="B129" s="3"/>
      <c r="C129" s="3"/>
      <c r="D129" s="3"/>
      <c r="E129" s="3"/>
      <c r="F129" s="3"/>
      <c r="G129" s="3"/>
      <c r="H129" s="3"/>
      <c r="I129" s="3"/>
      <c r="J129" s="3"/>
      <c r="K129" s="3"/>
      <c r="L129" s="3"/>
      <c r="M129" s="3"/>
      <c r="N129" s="3"/>
      <c r="O129" s="3"/>
    </row>
    <row r="130" spans="1:15" x14ac:dyDescent="0.25">
      <c r="A130" s="3"/>
      <c r="B130" s="3"/>
      <c r="C130" s="3"/>
      <c r="D130" s="3"/>
      <c r="E130" s="3"/>
      <c r="F130" s="3"/>
      <c r="G130" s="3"/>
      <c r="H130" s="3"/>
      <c r="I130" s="3"/>
      <c r="J130" s="3"/>
      <c r="K130" s="3"/>
      <c r="L130" s="3"/>
      <c r="M130" s="3"/>
      <c r="N130" s="3"/>
      <c r="O130" s="3"/>
    </row>
    <row r="131" spans="1:15" x14ac:dyDescent="0.25">
      <c r="A131" s="3"/>
      <c r="B131" s="3"/>
      <c r="C131" s="3"/>
      <c r="D131" s="3"/>
      <c r="E131" s="3"/>
      <c r="F131" s="3"/>
      <c r="G131" s="3"/>
      <c r="H131" s="3"/>
      <c r="I131" s="3"/>
      <c r="J131" s="3"/>
      <c r="K131" s="3"/>
      <c r="L131" s="3"/>
      <c r="M131" s="3"/>
      <c r="N131" s="3"/>
      <c r="O131" s="3"/>
    </row>
    <row r="132" spans="1:15" x14ac:dyDescent="0.25">
      <c r="A132" s="3"/>
      <c r="B132" s="3"/>
      <c r="C132" s="3"/>
      <c r="D132" s="3"/>
      <c r="E132" s="3"/>
      <c r="F132" s="3"/>
      <c r="G132" s="3"/>
      <c r="H132" s="3"/>
      <c r="I132" s="3"/>
      <c r="J132" s="3"/>
      <c r="K132" s="3"/>
      <c r="L132" s="3"/>
      <c r="M132" s="3"/>
      <c r="N132" s="3"/>
      <c r="O132" s="3"/>
    </row>
    <row r="133" spans="1:15" x14ac:dyDescent="0.25">
      <c r="A133" s="3"/>
      <c r="B133" s="3"/>
      <c r="C133" s="3"/>
      <c r="D133" s="3"/>
      <c r="E133" s="3"/>
      <c r="F133" s="3"/>
      <c r="G133" s="3"/>
      <c r="H133" s="3"/>
      <c r="I133" s="3"/>
      <c r="J133" s="3"/>
      <c r="K133" s="3"/>
      <c r="L133" s="3"/>
      <c r="M133" s="3"/>
      <c r="N133" s="3"/>
      <c r="O133" s="3"/>
    </row>
    <row r="134" spans="1:15" x14ac:dyDescent="0.25">
      <c r="A134" s="3"/>
      <c r="B134" s="3"/>
      <c r="C134" s="3"/>
      <c r="D134" s="3"/>
      <c r="E134" s="3"/>
      <c r="F134" s="3"/>
      <c r="G134" s="3"/>
      <c r="H134" s="3"/>
      <c r="I134" s="3"/>
      <c r="J134" s="3"/>
      <c r="K134" s="3"/>
      <c r="L134" s="3"/>
      <c r="M134" s="3"/>
      <c r="N134" s="3"/>
      <c r="O134" s="3"/>
    </row>
    <row r="135" spans="1:15" x14ac:dyDescent="0.25">
      <c r="A135" s="3"/>
      <c r="B135" s="3"/>
      <c r="C135" s="3"/>
      <c r="D135" s="3"/>
      <c r="E135" s="3"/>
      <c r="F135" s="3"/>
      <c r="G135" s="3"/>
      <c r="H135" s="3"/>
      <c r="I135" s="3"/>
      <c r="J135" s="3"/>
      <c r="K135" s="3"/>
      <c r="L135" s="3"/>
      <c r="M135" s="3"/>
      <c r="N135" s="3"/>
      <c r="O135" s="3"/>
    </row>
    <row r="136" spans="1:15" x14ac:dyDescent="0.25">
      <c r="A136" s="3"/>
      <c r="B136" s="3"/>
      <c r="C136" s="3"/>
      <c r="D136" s="3"/>
      <c r="E136" s="3"/>
      <c r="F136" s="3"/>
      <c r="G136" s="3"/>
      <c r="H136" s="3"/>
      <c r="I136" s="3"/>
      <c r="J136" s="3"/>
      <c r="K136" s="3"/>
      <c r="L136" s="3"/>
      <c r="M136" s="3"/>
      <c r="N136" s="3"/>
      <c r="O136" s="3"/>
    </row>
    <row r="137" spans="1:15" x14ac:dyDescent="0.25">
      <c r="A137" s="3"/>
      <c r="B137" s="3"/>
      <c r="C137" s="3"/>
      <c r="D137" s="3"/>
      <c r="E137" s="3"/>
      <c r="F137" s="3"/>
      <c r="G137" s="3"/>
      <c r="H137" s="3"/>
      <c r="I137" s="3"/>
      <c r="J137" s="3"/>
      <c r="K137" s="3"/>
      <c r="L137" s="3"/>
      <c r="M137" s="3"/>
      <c r="N137" s="3"/>
      <c r="O137" s="3"/>
    </row>
    <row r="138" spans="1:15" x14ac:dyDescent="0.25">
      <c r="A138" s="3"/>
      <c r="B138" s="3"/>
      <c r="C138" s="3"/>
      <c r="D138" s="3"/>
      <c r="E138" s="3"/>
      <c r="F138" s="3"/>
      <c r="G138" s="3"/>
      <c r="H138" s="3"/>
      <c r="I138" s="3"/>
      <c r="J138" s="3"/>
      <c r="K138" s="3"/>
      <c r="L138" s="3"/>
      <c r="M138" s="3"/>
      <c r="N138" s="3"/>
      <c r="O138" s="3"/>
    </row>
    <row r="139" spans="1:15" x14ac:dyDescent="0.25">
      <c r="A139" s="3"/>
      <c r="B139" s="3"/>
      <c r="C139" s="3"/>
      <c r="D139" s="3"/>
      <c r="E139" s="3"/>
      <c r="F139" s="3"/>
      <c r="G139" s="3"/>
      <c r="H139" s="3"/>
      <c r="I139" s="3"/>
      <c r="J139" s="3"/>
      <c r="K139" s="3"/>
      <c r="L139" s="3"/>
      <c r="M139" s="3"/>
      <c r="N139" s="3"/>
      <c r="O139" s="3"/>
    </row>
    <row r="140" spans="1:15" x14ac:dyDescent="0.25">
      <c r="A140" s="3"/>
      <c r="B140" s="3"/>
      <c r="C140" s="3"/>
      <c r="D140" s="3"/>
      <c r="E140" s="3"/>
      <c r="F140" s="3"/>
      <c r="G140" s="3"/>
      <c r="H140" s="3"/>
      <c r="I140" s="3"/>
      <c r="J140" s="3"/>
      <c r="K140" s="3"/>
      <c r="L140" s="3"/>
      <c r="M140" s="3"/>
      <c r="N140" s="3"/>
      <c r="O140" s="3"/>
    </row>
    <row r="141" spans="1:15" x14ac:dyDescent="0.25">
      <c r="A141" s="3"/>
      <c r="B141" s="3"/>
      <c r="C141" s="3"/>
      <c r="D141" s="3"/>
      <c r="E141" s="3"/>
      <c r="F141" s="3"/>
      <c r="G141" s="3"/>
      <c r="H141" s="3"/>
      <c r="I141" s="3"/>
      <c r="J141" s="3"/>
      <c r="K141" s="3"/>
      <c r="L141" s="3"/>
      <c r="M141" s="3"/>
      <c r="N141" s="3"/>
      <c r="O141" s="3"/>
    </row>
    <row r="142" spans="1:15" x14ac:dyDescent="0.25">
      <c r="A142" s="3"/>
      <c r="B142" s="3"/>
      <c r="C142" s="3"/>
      <c r="D142" s="3"/>
      <c r="E142" s="3"/>
      <c r="F142" s="3"/>
      <c r="G142" s="3"/>
      <c r="H142" s="3"/>
      <c r="I142" s="3"/>
      <c r="J142" s="3"/>
      <c r="K142" s="3"/>
      <c r="L142" s="3"/>
      <c r="M142" s="3"/>
      <c r="N142" s="3"/>
      <c r="O142" s="3"/>
    </row>
    <row r="143" spans="1:15" x14ac:dyDescent="0.25">
      <c r="A143" s="3"/>
      <c r="B143" s="3"/>
      <c r="C143" s="3"/>
      <c r="D143" s="3"/>
      <c r="E143" s="3"/>
      <c r="F143" s="3"/>
      <c r="G143" s="3"/>
      <c r="H143" s="3"/>
      <c r="I143" s="3"/>
      <c r="J143" s="3"/>
      <c r="K143" s="3"/>
      <c r="L143" s="3"/>
      <c r="M143" s="3"/>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229</v>
      </c>
    </row>
    <row r="4" spans="1:15" x14ac:dyDescent="0.25">
      <c r="A4" t="s">
        <v>230</v>
      </c>
    </row>
    <row r="5" spans="1:15" x14ac:dyDescent="0.25">
      <c r="A5" t="s">
        <v>248</v>
      </c>
    </row>
    <row r="6" spans="1:15" x14ac:dyDescent="0.25">
      <c r="A6" t="s">
        <v>249</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62</v>
      </c>
      <c r="C11" s="3" t="s">
        <v>63</v>
      </c>
      <c r="D11" s="3" t="s">
        <v>63</v>
      </c>
      <c r="E11" s="3" t="s">
        <v>63</v>
      </c>
      <c r="F11" s="3">
        <v>13</v>
      </c>
      <c r="G11" s="3" t="s">
        <v>63</v>
      </c>
      <c r="H11" s="3" t="s">
        <v>63</v>
      </c>
      <c r="I11" s="3" t="s">
        <v>63</v>
      </c>
      <c r="J11" s="3" t="s">
        <v>63</v>
      </c>
      <c r="K11" s="3" t="s">
        <v>63</v>
      </c>
      <c r="L11" s="3" t="s">
        <v>63</v>
      </c>
      <c r="M11" s="3" t="s">
        <v>63</v>
      </c>
      <c r="N11" s="3"/>
      <c r="O11" s="3"/>
    </row>
    <row r="12" spans="1:15" x14ac:dyDescent="0.25">
      <c r="A12" s="3" t="s">
        <v>61</v>
      </c>
      <c r="B12" s="3" t="s">
        <v>64</v>
      </c>
      <c r="C12" s="3" t="s">
        <v>63</v>
      </c>
      <c r="D12" s="3" t="s">
        <v>63</v>
      </c>
      <c r="E12" s="3" t="s">
        <v>63</v>
      </c>
      <c r="F12" s="3" t="s">
        <v>63</v>
      </c>
      <c r="G12" s="3" t="s">
        <v>63</v>
      </c>
      <c r="H12" s="3">
        <v>45</v>
      </c>
      <c r="I12" s="3" t="s">
        <v>63</v>
      </c>
      <c r="J12" s="3">
        <v>44</v>
      </c>
      <c r="K12" s="3" t="s">
        <v>63</v>
      </c>
      <c r="L12" s="3" t="s">
        <v>63</v>
      </c>
      <c r="M12" s="3" t="s">
        <v>63</v>
      </c>
      <c r="N12" s="3"/>
      <c r="O12" s="3"/>
    </row>
    <row r="13" spans="1:15" x14ac:dyDescent="0.25">
      <c r="A13" s="3" t="s">
        <v>61</v>
      </c>
      <c r="B13" s="3" t="s">
        <v>66</v>
      </c>
      <c r="C13" s="3" t="s">
        <v>63</v>
      </c>
      <c r="D13" s="3" t="s">
        <v>63</v>
      </c>
      <c r="E13" s="3" t="s">
        <v>63</v>
      </c>
      <c r="F13" s="3" t="s">
        <v>63</v>
      </c>
      <c r="G13" s="3" t="s">
        <v>63</v>
      </c>
      <c r="H13" s="3" t="s">
        <v>63</v>
      </c>
      <c r="I13" s="3" t="s">
        <v>63</v>
      </c>
      <c r="J13" s="3">
        <v>46.3</v>
      </c>
      <c r="K13" s="3" t="s">
        <v>63</v>
      </c>
      <c r="L13" s="3" t="s">
        <v>63</v>
      </c>
      <c r="M13" s="3" t="s">
        <v>63</v>
      </c>
      <c r="N13" s="3"/>
      <c r="O13" s="3"/>
    </row>
    <row r="14" spans="1:15" x14ac:dyDescent="0.25">
      <c r="A14" s="3" t="s">
        <v>61</v>
      </c>
      <c r="B14" s="3" t="s">
        <v>68</v>
      </c>
      <c r="C14" s="3" t="s">
        <v>63</v>
      </c>
      <c r="D14" s="3" t="s">
        <v>63</v>
      </c>
      <c r="E14" s="3" t="s">
        <v>63</v>
      </c>
      <c r="F14" s="3" t="s">
        <v>63</v>
      </c>
      <c r="G14" s="3" t="s">
        <v>63</v>
      </c>
      <c r="H14" s="3" t="s">
        <v>63</v>
      </c>
      <c r="I14" s="3">
        <v>98.092290000000006</v>
      </c>
      <c r="J14" s="3" t="s">
        <v>63</v>
      </c>
      <c r="K14" s="3" t="s">
        <v>63</v>
      </c>
      <c r="L14" s="3" t="s">
        <v>63</v>
      </c>
      <c r="M14" s="3" t="s">
        <v>63</v>
      </c>
      <c r="N14" s="3"/>
      <c r="O14" s="3"/>
    </row>
    <row r="15" spans="1:15" x14ac:dyDescent="0.25">
      <c r="A15" s="3" t="s">
        <v>61</v>
      </c>
      <c r="B15" s="3" t="s">
        <v>69</v>
      </c>
      <c r="C15" s="3" t="s">
        <v>63</v>
      </c>
      <c r="D15" s="3" t="s">
        <v>63</v>
      </c>
      <c r="E15" s="3" t="s">
        <v>63</v>
      </c>
      <c r="F15" s="3" t="s">
        <v>63</v>
      </c>
      <c r="G15" s="3">
        <v>36.200000000000003</v>
      </c>
      <c r="H15" s="3" t="s">
        <v>63</v>
      </c>
      <c r="I15" s="3" t="s">
        <v>63</v>
      </c>
      <c r="J15" s="3">
        <v>40.299999999999997</v>
      </c>
      <c r="K15" s="3" t="s">
        <v>63</v>
      </c>
      <c r="L15" s="3" t="s">
        <v>63</v>
      </c>
      <c r="M15" s="3" t="s">
        <v>63</v>
      </c>
      <c r="N15" s="3"/>
      <c r="O15" s="3"/>
    </row>
    <row r="16" spans="1:15" x14ac:dyDescent="0.25">
      <c r="A16" s="3" t="s">
        <v>61</v>
      </c>
      <c r="B16" s="3" t="s">
        <v>71</v>
      </c>
      <c r="C16" s="3" t="s">
        <v>63</v>
      </c>
      <c r="D16" s="3" t="s">
        <v>63</v>
      </c>
      <c r="E16" s="3" t="s">
        <v>63</v>
      </c>
      <c r="F16" s="3" t="s">
        <v>63</v>
      </c>
      <c r="G16" s="3" t="s">
        <v>63</v>
      </c>
      <c r="H16" s="3" t="s">
        <v>63</v>
      </c>
      <c r="I16" s="3" t="s">
        <v>63</v>
      </c>
      <c r="J16" s="3" t="s">
        <v>63</v>
      </c>
      <c r="K16" s="3">
        <v>80</v>
      </c>
      <c r="L16" s="3" t="s">
        <v>63</v>
      </c>
      <c r="M16" s="3" t="s">
        <v>63</v>
      </c>
      <c r="N16" s="3"/>
      <c r="O16" s="3"/>
    </row>
    <row r="17" spans="1:15" x14ac:dyDescent="0.25">
      <c r="A17" s="3" t="s">
        <v>61</v>
      </c>
      <c r="B17" s="3" t="s">
        <v>72</v>
      </c>
      <c r="C17" s="3" t="s">
        <v>63</v>
      </c>
      <c r="D17" s="3" t="s">
        <v>63</v>
      </c>
      <c r="E17" s="3" t="s">
        <v>63</v>
      </c>
      <c r="F17" s="3" t="s">
        <v>63</v>
      </c>
      <c r="G17" s="3" t="s">
        <v>63</v>
      </c>
      <c r="H17" s="3" t="s">
        <v>63</v>
      </c>
      <c r="I17" s="3">
        <v>52.1</v>
      </c>
      <c r="J17" s="3" t="s">
        <v>63</v>
      </c>
      <c r="K17" s="3" t="s">
        <v>63</v>
      </c>
      <c r="L17" s="3" t="s">
        <v>63</v>
      </c>
      <c r="M17" s="3" t="s">
        <v>63</v>
      </c>
      <c r="N17" s="3"/>
      <c r="O17" s="3"/>
    </row>
    <row r="18" spans="1:15" x14ac:dyDescent="0.25">
      <c r="A18" s="3" t="s">
        <v>77</v>
      </c>
      <c r="B18" s="3" t="s">
        <v>79</v>
      </c>
      <c r="C18" s="3" t="s">
        <v>63</v>
      </c>
      <c r="D18" s="3" t="s">
        <v>63</v>
      </c>
      <c r="E18" s="3" t="s">
        <v>63</v>
      </c>
      <c r="F18" s="3">
        <v>50.2</v>
      </c>
      <c r="G18" s="3" t="s">
        <v>63</v>
      </c>
      <c r="H18" s="3" t="s">
        <v>63</v>
      </c>
      <c r="I18" s="3">
        <v>68.5</v>
      </c>
      <c r="J18" s="3" t="s">
        <v>63</v>
      </c>
      <c r="K18" s="3" t="s">
        <v>63</v>
      </c>
      <c r="L18" s="3" t="s">
        <v>63</v>
      </c>
      <c r="M18" s="3" t="s">
        <v>63</v>
      </c>
      <c r="N18" s="3"/>
      <c r="O18" s="3"/>
    </row>
    <row r="19" spans="1:15" x14ac:dyDescent="0.25">
      <c r="A19" s="3" t="s">
        <v>77</v>
      </c>
      <c r="B19" s="3" t="s">
        <v>91</v>
      </c>
      <c r="C19" s="3" t="s">
        <v>63</v>
      </c>
      <c r="D19" s="3" t="s">
        <v>63</v>
      </c>
      <c r="E19" s="3" t="s">
        <v>63</v>
      </c>
      <c r="F19" s="3" t="s">
        <v>63</v>
      </c>
      <c r="G19" s="3">
        <v>55</v>
      </c>
      <c r="H19" s="3" t="s">
        <v>63</v>
      </c>
      <c r="I19" s="3" t="s">
        <v>63</v>
      </c>
      <c r="J19" s="3" t="s">
        <v>63</v>
      </c>
      <c r="K19" s="3" t="s">
        <v>63</v>
      </c>
      <c r="L19" s="3" t="s">
        <v>63</v>
      </c>
      <c r="M19" s="3" t="s">
        <v>63</v>
      </c>
      <c r="N19" s="3"/>
      <c r="O19" s="3"/>
    </row>
    <row r="20" spans="1:15" x14ac:dyDescent="0.25">
      <c r="A20" s="3" t="s">
        <v>92</v>
      </c>
      <c r="B20" s="3" t="s">
        <v>95</v>
      </c>
      <c r="C20" s="3" t="s">
        <v>63</v>
      </c>
      <c r="D20" s="3">
        <v>97.104110000000006</v>
      </c>
      <c r="E20" s="3" t="s">
        <v>63</v>
      </c>
      <c r="F20" s="3" t="s">
        <v>63</v>
      </c>
      <c r="G20" s="3" t="s">
        <v>63</v>
      </c>
      <c r="H20" s="3" t="s">
        <v>63</v>
      </c>
      <c r="I20" s="3">
        <v>97.585740000000001</v>
      </c>
      <c r="J20" s="3" t="s">
        <v>63</v>
      </c>
      <c r="K20" s="3" t="s">
        <v>63</v>
      </c>
      <c r="L20" s="3" t="s">
        <v>63</v>
      </c>
      <c r="M20" s="3" t="s">
        <v>63</v>
      </c>
      <c r="N20" s="3"/>
      <c r="O20" s="3"/>
    </row>
    <row r="21" spans="1:15" x14ac:dyDescent="0.25">
      <c r="A21" s="3" t="s">
        <v>92</v>
      </c>
      <c r="B21" s="3" t="s">
        <v>99</v>
      </c>
      <c r="C21" s="3" t="s">
        <v>63</v>
      </c>
      <c r="D21" s="3">
        <v>93.048439999999999</v>
      </c>
      <c r="E21" s="3" t="s">
        <v>63</v>
      </c>
      <c r="F21" s="3" t="s">
        <v>63</v>
      </c>
      <c r="G21" s="3" t="s">
        <v>63</v>
      </c>
      <c r="H21" s="3" t="s">
        <v>63</v>
      </c>
      <c r="I21" s="3">
        <v>94.786709999999999</v>
      </c>
      <c r="J21" s="3" t="s">
        <v>63</v>
      </c>
      <c r="K21" s="3" t="s">
        <v>63</v>
      </c>
      <c r="L21" s="3" t="s">
        <v>63</v>
      </c>
      <c r="M21" s="3" t="s">
        <v>63</v>
      </c>
      <c r="N21" s="3"/>
      <c r="O21" s="3"/>
    </row>
    <row r="22" spans="1:15" x14ac:dyDescent="0.25">
      <c r="A22" s="3" t="s">
        <v>92</v>
      </c>
      <c r="B22" s="3" t="s">
        <v>101</v>
      </c>
      <c r="C22" s="3" t="s">
        <v>63</v>
      </c>
      <c r="D22" s="3">
        <v>98.999430000000004</v>
      </c>
      <c r="E22" s="3" t="s">
        <v>63</v>
      </c>
      <c r="F22" s="3" t="s">
        <v>63</v>
      </c>
      <c r="G22" s="3" t="s">
        <v>63</v>
      </c>
      <c r="H22" s="3" t="s">
        <v>63</v>
      </c>
      <c r="I22" s="3" t="s">
        <v>63</v>
      </c>
      <c r="J22" s="3" t="s">
        <v>63</v>
      </c>
      <c r="K22" s="3" t="s">
        <v>63</v>
      </c>
      <c r="L22" s="3" t="s">
        <v>63</v>
      </c>
      <c r="M22" s="3" t="s">
        <v>63</v>
      </c>
      <c r="N22" s="3"/>
      <c r="O22" s="3"/>
    </row>
    <row r="23" spans="1:15" x14ac:dyDescent="0.25">
      <c r="A23" s="3" t="s">
        <v>92</v>
      </c>
      <c r="B23" s="3" t="s">
        <v>106</v>
      </c>
      <c r="C23" s="3" t="s">
        <v>63</v>
      </c>
      <c r="D23" s="3">
        <v>95.269120000000001</v>
      </c>
      <c r="E23" s="3" t="s">
        <v>63</v>
      </c>
      <c r="F23" s="3" t="s">
        <v>63</v>
      </c>
      <c r="G23" s="3" t="s">
        <v>63</v>
      </c>
      <c r="H23" s="3" t="s">
        <v>63</v>
      </c>
      <c r="I23" s="3">
        <v>93.715419999999995</v>
      </c>
      <c r="J23" s="3" t="s">
        <v>63</v>
      </c>
      <c r="K23" s="3" t="s">
        <v>63</v>
      </c>
      <c r="L23" s="3" t="s">
        <v>63</v>
      </c>
      <c r="M23" s="3" t="s">
        <v>63</v>
      </c>
      <c r="N23" s="3"/>
      <c r="O23" s="3"/>
    </row>
    <row r="24" spans="1:15" x14ac:dyDescent="0.25">
      <c r="A24" s="3" t="s">
        <v>92</v>
      </c>
      <c r="B24" s="3" t="s">
        <v>107</v>
      </c>
      <c r="C24" s="3" t="s">
        <v>63</v>
      </c>
      <c r="D24" s="3">
        <v>97.610590000000002</v>
      </c>
      <c r="E24" s="3" t="s">
        <v>63</v>
      </c>
      <c r="F24" s="3" t="s">
        <v>63</v>
      </c>
      <c r="G24" s="3" t="s">
        <v>63</v>
      </c>
      <c r="H24" s="3" t="s">
        <v>63</v>
      </c>
      <c r="I24" s="3">
        <v>94.507450000000006</v>
      </c>
      <c r="J24" s="3" t="s">
        <v>63</v>
      </c>
      <c r="K24" s="3" t="s">
        <v>63</v>
      </c>
      <c r="L24" s="3" t="s">
        <v>63</v>
      </c>
      <c r="M24" s="3" t="s">
        <v>63</v>
      </c>
      <c r="N24" s="3"/>
      <c r="O24" s="3"/>
    </row>
    <row r="25" spans="1:15" x14ac:dyDescent="0.25">
      <c r="A25" s="3" t="s">
        <v>92</v>
      </c>
      <c r="B25" s="3" t="s">
        <v>109</v>
      </c>
      <c r="C25" s="3" t="s">
        <v>63</v>
      </c>
      <c r="D25" s="3">
        <v>94.641000000000005</v>
      </c>
      <c r="E25" s="3" t="s">
        <v>63</v>
      </c>
      <c r="F25" s="3" t="s">
        <v>63</v>
      </c>
      <c r="G25" s="3" t="s">
        <v>63</v>
      </c>
      <c r="H25" s="3" t="s">
        <v>63</v>
      </c>
      <c r="I25" s="3">
        <v>97.138109999999998</v>
      </c>
      <c r="J25" s="3" t="s">
        <v>63</v>
      </c>
      <c r="K25" s="3" t="s">
        <v>63</v>
      </c>
      <c r="L25" s="3" t="s">
        <v>63</v>
      </c>
      <c r="M25" s="3" t="s">
        <v>63</v>
      </c>
      <c r="N25" s="3"/>
      <c r="O25" s="3"/>
    </row>
    <row r="26" spans="1:15" x14ac:dyDescent="0.25">
      <c r="A26" s="3" t="s">
        <v>92</v>
      </c>
      <c r="B26" s="3" t="s">
        <v>114</v>
      </c>
      <c r="C26" s="3" t="s">
        <v>63</v>
      </c>
      <c r="D26" s="3">
        <v>96.533289999999994</v>
      </c>
      <c r="E26" s="3" t="s">
        <v>63</v>
      </c>
      <c r="F26" s="3" t="s">
        <v>63</v>
      </c>
      <c r="G26" s="3" t="s">
        <v>63</v>
      </c>
      <c r="H26" s="3" t="s">
        <v>63</v>
      </c>
      <c r="I26" s="3">
        <v>97.265079999999998</v>
      </c>
      <c r="J26" s="3" t="s">
        <v>63</v>
      </c>
      <c r="K26" s="3" t="s">
        <v>63</v>
      </c>
      <c r="L26" s="3" t="s">
        <v>63</v>
      </c>
      <c r="M26" s="3" t="s">
        <v>63</v>
      </c>
      <c r="N26" s="3"/>
      <c r="O26" s="3"/>
    </row>
    <row r="27" spans="1:15" x14ac:dyDescent="0.25">
      <c r="A27" s="3" t="s">
        <v>92</v>
      </c>
      <c r="B27" s="3" t="s">
        <v>124</v>
      </c>
      <c r="C27" s="3" t="s">
        <v>63</v>
      </c>
      <c r="D27" s="3">
        <v>99.049350000000004</v>
      </c>
      <c r="E27" s="3" t="s">
        <v>63</v>
      </c>
      <c r="F27" s="3" t="s">
        <v>63</v>
      </c>
      <c r="G27" s="3" t="s">
        <v>63</v>
      </c>
      <c r="H27" s="3" t="s">
        <v>63</v>
      </c>
      <c r="I27" s="3">
        <v>99.105159999999998</v>
      </c>
      <c r="J27" s="3" t="s">
        <v>63</v>
      </c>
      <c r="K27" s="3" t="s">
        <v>63</v>
      </c>
      <c r="L27" s="3" t="s">
        <v>63</v>
      </c>
      <c r="M27" s="3" t="s">
        <v>63</v>
      </c>
      <c r="N27" s="3"/>
      <c r="O27" s="3"/>
    </row>
    <row r="28" spans="1:15" x14ac:dyDescent="0.25">
      <c r="A28" s="3" t="s">
        <v>92</v>
      </c>
      <c r="B28" s="3" t="s">
        <v>127</v>
      </c>
      <c r="C28" s="3" t="s">
        <v>63</v>
      </c>
      <c r="D28" s="3">
        <v>95.752809999999997</v>
      </c>
      <c r="E28" s="3" t="s">
        <v>63</v>
      </c>
      <c r="F28" s="3" t="s">
        <v>63</v>
      </c>
      <c r="G28" s="3" t="s">
        <v>63</v>
      </c>
      <c r="H28" s="3" t="s">
        <v>63</v>
      </c>
      <c r="I28" s="3">
        <v>93.445779999999999</v>
      </c>
      <c r="J28" s="3" t="s">
        <v>63</v>
      </c>
      <c r="K28" s="3" t="s">
        <v>63</v>
      </c>
      <c r="L28" s="3" t="s">
        <v>63</v>
      </c>
      <c r="M28" s="3" t="s">
        <v>63</v>
      </c>
      <c r="N28" s="3"/>
      <c r="O28" s="3"/>
    </row>
    <row r="29" spans="1:15" x14ac:dyDescent="0.25">
      <c r="A29" s="3" t="s">
        <v>134</v>
      </c>
      <c r="B29" s="3" t="s">
        <v>135</v>
      </c>
      <c r="C29" s="3" t="s">
        <v>63</v>
      </c>
      <c r="D29" s="3" t="s">
        <v>63</v>
      </c>
      <c r="E29" s="3" t="s">
        <v>63</v>
      </c>
      <c r="F29" s="3">
        <v>46.421039999999998</v>
      </c>
      <c r="G29" s="3" t="s">
        <v>63</v>
      </c>
      <c r="H29" s="3" t="s">
        <v>63</v>
      </c>
      <c r="I29" s="3" t="s">
        <v>63</v>
      </c>
      <c r="J29" s="3" t="s">
        <v>63</v>
      </c>
      <c r="K29" s="3" t="s">
        <v>63</v>
      </c>
      <c r="L29" s="3" t="s">
        <v>63</v>
      </c>
      <c r="M29" s="3" t="s">
        <v>63</v>
      </c>
      <c r="N29" s="3"/>
      <c r="O29" s="3"/>
    </row>
    <row r="30" spans="1:15" x14ac:dyDescent="0.25">
      <c r="A30" s="3" t="s">
        <v>134</v>
      </c>
      <c r="B30" s="3" t="s">
        <v>139</v>
      </c>
      <c r="C30" s="3" t="s">
        <v>63</v>
      </c>
      <c r="D30" s="3" t="s">
        <v>63</v>
      </c>
      <c r="E30" s="3" t="s">
        <v>63</v>
      </c>
      <c r="F30" s="3">
        <v>53.05256</v>
      </c>
      <c r="G30" s="3" t="s">
        <v>63</v>
      </c>
      <c r="H30" s="3" t="s">
        <v>63</v>
      </c>
      <c r="I30" s="3" t="s">
        <v>63</v>
      </c>
      <c r="J30" s="3" t="s">
        <v>63</v>
      </c>
      <c r="K30" s="3" t="s">
        <v>63</v>
      </c>
      <c r="L30" s="3" t="s">
        <v>63</v>
      </c>
      <c r="M30" s="3" t="s">
        <v>63</v>
      </c>
      <c r="N30" s="3"/>
      <c r="O30" s="3"/>
    </row>
    <row r="31" spans="1:15" x14ac:dyDescent="0.25">
      <c r="A31" s="3" t="s">
        <v>134</v>
      </c>
      <c r="B31" s="3" t="s">
        <v>140</v>
      </c>
      <c r="C31" s="3" t="s">
        <v>63</v>
      </c>
      <c r="D31" s="3" t="s">
        <v>63</v>
      </c>
      <c r="E31" s="3" t="s">
        <v>63</v>
      </c>
      <c r="F31" s="3">
        <v>69.741159999999994</v>
      </c>
      <c r="G31" s="3" t="s">
        <v>63</v>
      </c>
      <c r="H31" s="3" t="s">
        <v>63</v>
      </c>
      <c r="I31" s="3" t="s">
        <v>63</v>
      </c>
      <c r="J31" s="3" t="s">
        <v>63</v>
      </c>
      <c r="K31" s="3" t="s">
        <v>63</v>
      </c>
      <c r="L31" s="3" t="s">
        <v>63</v>
      </c>
      <c r="M31" s="3" t="s">
        <v>63</v>
      </c>
      <c r="N31" s="3"/>
      <c r="O31" s="3"/>
    </row>
    <row r="32" spans="1:15" x14ac:dyDescent="0.25">
      <c r="A32" s="3" t="s">
        <v>134</v>
      </c>
      <c r="B32" s="3" t="s">
        <v>141</v>
      </c>
      <c r="C32" s="3" t="s">
        <v>63</v>
      </c>
      <c r="D32" s="3" t="s">
        <v>63</v>
      </c>
      <c r="E32" s="3" t="s">
        <v>63</v>
      </c>
      <c r="F32" s="3">
        <v>55.273739999999997</v>
      </c>
      <c r="G32" s="3" t="s">
        <v>63</v>
      </c>
      <c r="H32" s="3" t="s">
        <v>63</v>
      </c>
      <c r="I32" s="3" t="s">
        <v>63</v>
      </c>
      <c r="J32" s="3" t="s">
        <v>63</v>
      </c>
      <c r="K32" s="3" t="s">
        <v>63</v>
      </c>
      <c r="L32" s="3" t="s">
        <v>63</v>
      </c>
      <c r="M32" s="3" t="s">
        <v>63</v>
      </c>
      <c r="N32" s="3"/>
      <c r="O32" s="3"/>
    </row>
    <row r="33" spans="1:15" x14ac:dyDescent="0.25">
      <c r="A33" s="3" t="s">
        <v>134</v>
      </c>
      <c r="B33" s="3" t="s">
        <v>142</v>
      </c>
      <c r="C33" s="3" t="s">
        <v>63</v>
      </c>
      <c r="D33" s="3" t="s">
        <v>63</v>
      </c>
      <c r="E33" s="3" t="s">
        <v>63</v>
      </c>
      <c r="F33" s="3">
        <v>68.295349999999999</v>
      </c>
      <c r="G33" s="3" t="s">
        <v>63</v>
      </c>
      <c r="H33" s="3" t="s">
        <v>63</v>
      </c>
      <c r="I33" s="3" t="s">
        <v>63</v>
      </c>
      <c r="J33" s="3" t="s">
        <v>63</v>
      </c>
      <c r="K33" s="3" t="s">
        <v>63</v>
      </c>
      <c r="L33" s="3" t="s">
        <v>63</v>
      </c>
      <c r="M33" s="3" t="s">
        <v>63</v>
      </c>
      <c r="N33" s="3"/>
      <c r="O33" s="3"/>
    </row>
    <row r="34" spans="1:15" x14ac:dyDescent="0.25">
      <c r="A34" s="3" t="s">
        <v>134</v>
      </c>
      <c r="B34" s="3" t="s">
        <v>236</v>
      </c>
      <c r="C34" s="3" t="s">
        <v>63</v>
      </c>
      <c r="D34" s="3" t="s">
        <v>63</v>
      </c>
      <c r="E34" s="3" t="s">
        <v>63</v>
      </c>
      <c r="F34" s="3" t="s">
        <v>63</v>
      </c>
      <c r="G34" s="3" t="s">
        <v>63</v>
      </c>
      <c r="H34" s="3" t="s">
        <v>63</v>
      </c>
      <c r="I34" s="3" t="s">
        <v>63</v>
      </c>
      <c r="J34" s="3" t="s">
        <v>63</v>
      </c>
      <c r="K34" s="3" t="s">
        <v>63</v>
      </c>
      <c r="L34" s="3">
        <v>99.8</v>
      </c>
      <c r="M34" s="3" t="s">
        <v>63</v>
      </c>
      <c r="N34" s="3"/>
      <c r="O34" s="3"/>
    </row>
    <row r="35" spans="1:15" x14ac:dyDescent="0.25">
      <c r="A35" s="3" t="s">
        <v>134</v>
      </c>
      <c r="B35" s="3" t="s">
        <v>237</v>
      </c>
      <c r="C35" s="3" t="s">
        <v>63</v>
      </c>
      <c r="D35" s="3" t="s">
        <v>63</v>
      </c>
      <c r="E35" s="3" t="s">
        <v>63</v>
      </c>
      <c r="F35" s="3">
        <v>20.61805</v>
      </c>
      <c r="G35" s="3" t="s">
        <v>63</v>
      </c>
      <c r="H35" s="3" t="s">
        <v>63</v>
      </c>
      <c r="I35" s="3" t="s">
        <v>63</v>
      </c>
      <c r="J35" s="3" t="s">
        <v>63</v>
      </c>
      <c r="K35" s="3" t="s">
        <v>63</v>
      </c>
      <c r="L35" s="3" t="s">
        <v>63</v>
      </c>
      <c r="M35" s="3" t="s">
        <v>63</v>
      </c>
      <c r="N35" s="3"/>
      <c r="O35" s="3"/>
    </row>
    <row r="36" spans="1:15" x14ac:dyDescent="0.25">
      <c r="A36" s="3" t="s">
        <v>134</v>
      </c>
      <c r="B36" s="3" t="s">
        <v>144</v>
      </c>
      <c r="C36" s="3" t="s">
        <v>63</v>
      </c>
      <c r="D36" s="3" t="s">
        <v>63</v>
      </c>
      <c r="E36" s="3" t="s">
        <v>63</v>
      </c>
      <c r="F36" s="3">
        <v>37.931379999999997</v>
      </c>
      <c r="G36" s="3" t="s">
        <v>63</v>
      </c>
      <c r="H36" s="3" t="s">
        <v>63</v>
      </c>
      <c r="I36" s="3" t="s">
        <v>63</v>
      </c>
      <c r="J36" s="3" t="s">
        <v>63</v>
      </c>
      <c r="K36" s="3" t="s">
        <v>63</v>
      </c>
      <c r="L36" s="3" t="s">
        <v>63</v>
      </c>
      <c r="M36" s="3" t="s">
        <v>63</v>
      </c>
      <c r="N36" s="3"/>
      <c r="O36" s="3"/>
    </row>
    <row r="37" spans="1:15" x14ac:dyDescent="0.25">
      <c r="A37" s="3" t="s">
        <v>134</v>
      </c>
      <c r="B37" s="3" t="s">
        <v>147</v>
      </c>
      <c r="C37" s="3" t="s">
        <v>63</v>
      </c>
      <c r="D37" s="3" t="s">
        <v>63</v>
      </c>
      <c r="E37" s="3" t="s">
        <v>63</v>
      </c>
      <c r="F37" s="3">
        <v>36.375579999999999</v>
      </c>
      <c r="G37" s="3" t="s">
        <v>63</v>
      </c>
      <c r="H37" s="3" t="s">
        <v>63</v>
      </c>
      <c r="I37" s="3" t="s">
        <v>63</v>
      </c>
      <c r="J37" s="3" t="s">
        <v>63</v>
      </c>
      <c r="K37" s="3" t="s">
        <v>63</v>
      </c>
      <c r="L37" s="3" t="s">
        <v>63</v>
      </c>
      <c r="M37" s="3" t="s">
        <v>63</v>
      </c>
      <c r="N37" s="3"/>
      <c r="O37" s="3"/>
    </row>
    <row r="38" spans="1:15" x14ac:dyDescent="0.25">
      <c r="A38" s="3" t="s">
        <v>134</v>
      </c>
      <c r="B38" s="3" t="s">
        <v>150</v>
      </c>
      <c r="C38" s="3" t="s">
        <v>63</v>
      </c>
      <c r="D38" s="3" t="s">
        <v>63</v>
      </c>
      <c r="E38" s="3" t="s">
        <v>63</v>
      </c>
      <c r="F38" s="3">
        <v>30.555959999999999</v>
      </c>
      <c r="G38" s="3" t="s">
        <v>63</v>
      </c>
      <c r="H38" s="3" t="s">
        <v>63</v>
      </c>
      <c r="I38" s="3" t="s">
        <v>63</v>
      </c>
      <c r="J38" s="3" t="s">
        <v>63</v>
      </c>
      <c r="K38" s="3" t="s">
        <v>63</v>
      </c>
      <c r="L38" s="3" t="s">
        <v>63</v>
      </c>
      <c r="M38" s="3" t="s">
        <v>63</v>
      </c>
      <c r="N38" s="3"/>
      <c r="O38" s="3"/>
    </row>
    <row r="39" spans="1:15" x14ac:dyDescent="0.25">
      <c r="A39" s="3" t="s">
        <v>134</v>
      </c>
      <c r="B39" s="3" t="s">
        <v>152</v>
      </c>
      <c r="C39" s="3" t="s">
        <v>63</v>
      </c>
      <c r="D39" s="3" t="s">
        <v>63</v>
      </c>
      <c r="E39" s="3" t="s">
        <v>63</v>
      </c>
      <c r="F39" s="3">
        <v>57.51</v>
      </c>
      <c r="G39" s="3" t="s">
        <v>63</v>
      </c>
      <c r="H39" s="3" t="s">
        <v>63</v>
      </c>
      <c r="I39" s="3" t="s">
        <v>63</v>
      </c>
      <c r="J39" s="3" t="s">
        <v>63</v>
      </c>
      <c r="K39" s="3" t="s">
        <v>63</v>
      </c>
      <c r="L39" s="3" t="s">
        <v>63</v>
      </c>
      <c r="M39" s="3" t="s">
        <v>63</v>
      </c>
      <c r="N39" s="3"/>
      <c r="O39" s="3"/>
    </row>
    <row r="40" spans="1:15" x14ac:dyDescent="0.25">
      <c r="A40" s="3" t="s">
        <v>134</v>
      </c>
      <c r="B40" s="3" t="s">
        <v>153</v>
      </c>
      <c r="C40" s="3" t="s">
        <v>63</v>
      </c>
      <c r="D40" s="3" t="s">
        <v>63</v>
      </c>
      <c r="E40" s="3" t="s">
        <v>63</v>
      </c>
      <c r="F40" s="3">
        <v>30.686889999999998</v>
      </c>
      <c r="G40" s="3" t="s">
        <v>63</v>
      </c>
      <c r="H40" s="3" t="s">
        <v>63</v>
      </c>
      <c r="I40" s="3" t="s">
        <v>63</v>
      </c>
      <c r="J40" s="3" t="s">
        <v>63</v>
      </c>
      <c r="K40" s="3" t="s">
        <v>63</v>
      </c>
      <c r="L40" s="3" t="s">
        <v>63</v>
      </c>
      <c r="M40" s="3" t="s">
        <v>63</v>
      </c>
      <c r="N40" s="3"/>
      <c r="O40" s="3"/>
    </row>
    <row r="41" spans="1:15" x14ac:dyDescent="0.25">
      <c r="A41" s="3" t="s">
        <v>134</v>
      </c>
      <c r="B41" s="3" t="s">
        <v>154</v>
      </c>
      <c r="C41" s="3" t="s">
        <v>63</v>
      </c>
      <c r="D41" s="3" t="s">
        <v>63</v>
      </c>
      <c r="E41" s="3" t="s">
        <v>63</v>
      </c>
      <c r="F41" s="3">
        <v>35.913760000000003</v>
      </c>
      <c r="G41" s="3" t="s">
        <v>63</v>
      </c>
      <c r="H41" s="3" t="s">
        <v>63</v>
      </c>
      <c r="I41" s="3" t="s">
        <v>63</v>
      </c>
      <c r="J41" s="3" t="s">
        <v>63</v>
      </c>
      <c r="K41" s="3" t="s">
        <v>63</v>
      </c>
      <c r="L41" s="3" t="s">
        <v>63</v>
      </c>
      <c r="M41" s="3" t="s">
        <v>63</v>
      </c>
      <c r="N41" s="3"/>
      <c r="O41" s="3"/>
    </row>
    <row r="42" spans="1:15" x14ac:dyDescent="0.25">
      <c r="A42" s="3" t="s">
        <v>134</v>
      </c>
      <c r="B42" s="3" t="s">
        <v>155</v>
      </c>
      <c r="C42" s="3" t="s">
        <v>63</v>
      </c>
      <c r="D42" s="3" t="s">
        <v>63</v>
      </c>
      <c r="E42" s="3" t="s">
        <v>63</v>
      </c>
      <c r="F42" s="3">
        <v>28.723099999999999</v>
      </c>
      <c r="G42" s="3" t="s">
        <v>63</v>
      </c>
      <c r="H42" s="3" t="s">
        <v>63</v>
      </c>
      <c r="I42" s="3" t="s">
        <v>63</v>
      </c>
      <c r="J42" s="3" t="s">
        <v>63</v>
      </c>
      <c r="K42" s="3" t="s">
        <v>63</v>
      </c>
      <c r="L42" s="3" t="s">
        <v>63</v>
      </c>
      <c r="M42" s="3" t="s">
        <v>63</v>
      </c>
      <c r="N42" s="3"/>
      <c r="O42" s="3"/>
    </row>
    <row r="43" spans="1:15" x14ac:dyDescent="0.25">
      <c r="A43" s="3" t="s">
        <v>134</v>
      </c>
      <c r="B43" s="3" t="s">
        <v>156</v>
      </c>
      <c r="C43" s="3" t="s">
        <v>63</v>
      </c>
      <c r="D43" s="3" t="s">
        <v>63</v>
      </c>
      <c r="E43" s="3" t="s">
        <v>63</v>
      </c>
      <c r="F43" s="3">
        <v>46.305019999999999</v>
      </c>
      <c r="G43" s="3" t="s">
        <v>63</v>
      </c>
      <c r="H43" s="3" t="s">
        <v>63</v>
      </c>
      <c r="I43" s="3" t="s">
        <v>63</v>
      </c>
      <c r="J43" s="3" t="s">
        <v>63</v>
      </c>
      <c r="K43" s="3" t="s">
        <v>63</v>
      </c>
      <c r="L43" s="3" t="s">
        <v>63</v>
      </c>
      <c r="M43" s="3" t="s">
        <v>63</v>
      </c>
      <c r="N43" s="3"/>
      <c r="O43" s="3"/>
    </row>
    <row r="44" spans="1:15" x14ac:dyDescent="0.25">
      <c r="A44" s="3" t="s">
        <v>134</v>
      </c>
      <c r="B44" s="3" t="s">
        <v>161</v>
      </c>
      <c r="C44" s="3" t="s">
        <v>63</v>
      </c>
      <c r="D44" s="3" t="s">
        <v>63</v>
      </c>
      <c r="E44" s="3" t="s">
        <v>63</v>
      </c>
      <c r="F44" s="3">
        <v>58.57217</v>
      </c>
      <c r="G44" s="3" t="s">
        <v>63</v>
      </c>
      <c r="H44" s="3" t="s">
        <v>63</v>
      </c>
      <c r="I44" s="3" t="s">
        <v>63</v>
      </c>
      <c r="J44" s="3" t="s">
        <v>63</v>
      </c>
      <c r="K44" s="3" t="s">
        <v>63</v>
      </c>
      <c r="L44" s="3" t="s">
        <v>63</v>
      </c>
      <c r="M44" s="3" t="s">
        <v>63</v>
      </c>
      <c r="N44" s="3"/>
      <c r="O44" s="3"/>
    </row>
    <row r="45" spans="1:15" x14ac:dyDescent="0.25">
      <c r="A45" s="3" t="s">
        <v>162</v>
      </c>
      <c r="B45" s="3" t="s">
        <v>164</v>
      </c>
      <c r="C45" s="3" t="s">
        <v>63</v>
      </c>
      <c r="D45" s="3">
        <v>81.859570000000005</v>
      </c>
      <c r="E45" s="3" t="s">
        <v>63</v>
      </c>
      <c r="F45" s="3" t="s">
        <v>63</v>
      </c>
      <c r="G45" s="3" t="s">
        <v>63</v>
      </c>
      <c r="H45" s="3" t="s">
        <v>63</v>
      </c>
      <c r="I45" s="3">
        <v>80.786330000000007</v>
      </c>
      <c r="J45" s="3" t="s">
        <v>63</v>
      </c>
      <c r="K45" s="3" t="s">
        <v>63</v>
      </c>
      <c r="L45" s="3" t="s">
        <v>63</v>
      </c>
      <c r="M45" s="3" t="s">
        <v>63</v>
      </c>
      <c r="N45" s="3"/>
      <c r="O45" s="3"/>
    </row>
    <row r="46" spans="1:15" x14ac:dyDescent="0.25">
      <c r="A46" s="3" t="s">
        <v>174</v>
      </c>
      <c r="B46" s="3" t="s">
        <v>183</v>
      </c>
      <c r="C46" s="3" t="s">
        <v>63</v>
      </c>
      <c r="D46" s="3" t="s">
        <v>63</v>
      </c>
      <c r="E46" s="3" t="s">
        <v>63</v>
      </c>
      <c r="F46" s="3" t="s">
        <v>63</v>
      </c>
      <c r="G46" s="3" t="s">
        <v>63</v>
      </c>
      <c r="H46" s="3">
        <v>57.8</v>
      </c>
      <c r="I46" s="3" t="s">
        <v>63</v>
      </c>
      <c r="J46" s="3" t="s">
        <v>63</v>
      </c>
      <c r="K46" s="3" t="s">
        <v>63</v>
      </c>
      <c r="L46" s="3" t="s">
        <v>63</v>
      </c>
      <c r="M46" s="3" t="s">
        <v>63</v>
      </c>
      <c r="N46" s="3"/>
      <c r="O46" s="3"/>
    </row>
    <row r="47" spans="1:15" x14ac:dyDescent="0.25">
      <c r="A47" s="3" t="s">
        <v>185</v>
      </c>
      <c r="B47" s="3" t="s">
        <v>187</v>
      </c>
      <c r="C47" s="3" t="s">
        <v>63</v>
      </c>
      <c r="D47" s="3" t="s">
        <v>63</v>
      </c>
      <c r="E47" s="3" t="s">
        <v>63</v>
      </c>
      <c r="F47" s="3" t="s">
        <v>63</v>
      </c>
      <c r="G47" s="3">
        <v>22.7</v>
      </c>
      <c r="H47" s="3" t="s">
        <v>63</v>
      </c>
      <c r="I47" s="3" t="s">
        <v>63</v>
      </c>
      <c r="J47" s="3" t="s">
        <v>63</v>
      </c>
      <c r="K47" s="3" t="s">
        <v>63</v>
      </c>
      <c r="L47" s="3" t="s">
        <v>63</v>
      </c>
      <c r="M47" s="3" t="s">
        <v>63</v>
      </c>
      <c r="N47" s="3"/>
      <c r="O47" s="3"/>
    </row>
    <row r="48" spans="1:15" x14ac:dyDescent="0.25">
      <c r="A48" s="3" t="s">
        <v>185</v>
      </c>
      <c r="B48" s="3" t="s">
        <v>246</v>
      </c>
      <c r="C48" s="3" t="s">
        <v>63</v>
      </c>
      <c r="D48" s="3" t="s">
        <v>63</v>
      </c>
      <c r="E48" s="3" t="s">
        <v>63</v>
      </c>
      <c r="F48" s="3">
        <v>84.9</v>
      </c>
      <c r="G48" s="3" t="s">
        <v>63</v>
      </c>
      <c r="H48" s="3" t="s">
        <v>63</v>
      </c>
      <c r="I48" s="3" t="s">
        <v>63</v>
      </c>
      <c r="J48" s="3" t="s">
        <v>63</v>
      </c>
      <c r="K48" s="3" t="s">
        <v>63</v>
      </c>
      <c r="L48" s="3" t="s">
        <v>63</v>
      </c>
      <c r="M48" s="3" t="s">
        <v>63</v>
      </c>
      <c r="N48" s="3"/>
      <c r="O48" s="3"/>
    </row>
    <row r="49" spans="1:15" x14ac:dyDescent="0.25">
      <c r="A49" s="3" t="s">
        <v>185</v>
      </c>
      <c r="B49" s="3" t="s">
        <v>188</v>
      </c>
      <c r="C49" s="3" t="s">
        <v>63</v>
      </c>
      <c r="D49" s="3" t="s">
        <v>63</v>
      </c>
      <c r="E49" s="3" t="s">
        <v>63</v>
      </c>
      <c r="F49" s="3" t="s">
        <v>63</v>
      </c>
      <c r="G49" s="3">
        <v>21.4</v>
      </c>
      <c r="H49" s="3" t="s">
        <v>63</v>
      </c>
      <c r="I49" s="3" t="s">
        <v>63</v>
      </c>
      <c r="J49" s="3" t="s">
        <v>63</v>
      </c>
      <c r="K49" s="3" t="s">
        <v>63</v>
      </c>
      <c r="L49" s="3" t="s">
        <v>63</v>
      </c>
      <c r="M49" s="3" t="s">
        <v>63</v>
      </c>
      <c r="N49" s="3"/>
      <c r="O49" s="3"/>
    </row>
    <row r="50" spans="1:15" x14ac:dyDescent="0.25">
      <c r="A50" s="3" t="s">
        <v>185</v>
      </c>
      <c r="B50" s="3" t="s">
        <v>189</v>
      </c>
      <c r="C50" s="3" t="s">
        <v>63</v>
      </c>
      <c r="D50" s="3" t="s">
        <v>63</v>
      </c>
      <c r="E50" s="3" t="s">
        <v>63</v>
      </c>
      <c r="F50" s="3" t="s">
        <v>63</v>
      </c>
      <c r="G50" s="3">
        <v>7.4</v>
      </c>
      <c r="H50" s="3" t="s">
        <v>63</v>
      </c>
      <c r="I50" s="3" t="s">
        <v>63</v>
      </c>
      <c r="J50" s="3" t="s">
        <v>63</v>
      </c>
      <c r="K50" s="3" t="s">
        <v>63</v>
      </c>
      <c r="L50" s="3" t="s">
        <v>63</v>
      </c>
      <c r="M50" s="3" t="s">
        <v>63</v>
      </c>
      <c r="N50" s="3"/>
      <c r="O50" s="3"/>
    </row>
    <row r="51" spans="1:15" x14ac:dyDescent="0.25">
      <c r="A51" s="3" t="s">
        <v>185</v>
      </c>
      <c r="B51" s="3" t="s">
        <v>191</v>
      </c>
      <c r="C51" s="3" t="s">
        <v>63</v>
      </c>
      <c r="D51" s="3" t="s">
        <v>63</v>
      </c>
      <c r="E51" s="3" t="s">
        <v>63</v>
      </c>
      <c r="F51" s="3" t="s">
        <v>63</v>
      </c>
      <c r="G51" s="3">
        <v>24.1</v>
      </c>
      <c r="H51" s="3" t="s">
        <v>63</v>
      </c>
      <c r="I51" s="3" t="s">
        <v>63</v>
      </c>
      <c r="J51" s="3" t="s">
        <v>63</v>
      </c>
      <c r="K51" s="3" t="s">
        <v>63</v>
      </c>
      <c r="L51" s="3" t="s">
        <v>63</v>
      </c>
      <c r="M51" s="3" t="s">
        <v>63</v>
      </c>
      <c r="N51" s="3"/>
      <c r="O51" s="3"/>
    </row>
    <row r="52" spans="1:15" x14ac:dyDescent="0.25">
      <c r="A52" s="3" t="s">
        <v>185</v>
      </c>
      <c r="B52" s="3" t="s">
        <v>193</v>
      </c>
      <c r="C52" s="3" t="s">
        <v>63</v>
      </c>
      <c r="D52" s="3" t="s">
        <v>63</v>
      </c>
      <c r="E52" s="3" t="s">
        <v>63</v>
      </c>
      <c r="F52" s="3" t="s">
        <v>63</v>
      </c>
      <c r="G52" s="3">
        <v>3</v>
      </c>
      <c r="H52" s="3" t="s">
        <v>63</v>
      </c>
      <c r="I52" s="3" t="s">
        <v>63</v>
      </c>
      <c r="J52" s="3" t="s">
        <v>63</v>
      </c>
      <c r="K52" s="3" t="s">
        <v>63</v>
      </c>
      <c r="L52" s="3" t="s">
        <v>63</v>
      </c>
      <c r="M52" s="3" t="s">
        <v>63</v>
      </c>
      <c r="N52" s="3"/>
      <c r="O52" s="3"/>
    </row>
    <row r="53" spans="1:15" x14ac:dyDescent="0.25">
      <c r="A53" s="3" t="s">
        <v>185</v>
      </c>
      <c r="B53" s="3" t="s">
        <v>195</v>
      </c>
      <c r="C53" s="3" t="s">
        <v>63</v>
      </c>
      <c r="D53" s="3" t="s">
        <v>63</v>
      </c>
      <c r="E53" s="3" t="s">
        <v>63</v>
      </c>
      <c r="F53" s="3" t="s">
        <v>63</v>
      </c>
      <c r="G53" s="3">
        <v>17.100000000000001</v>
      </c>
      <c r="H53" s="3" t="s">
        <v>63</v>
      </c>
      <c r="I53" s="3" t="s">
        <v>63</v>
      </c>
      <c r="J53" s="3" t="s">
        <v>63</v>
      </c>
      <c r="K53" s="3" t="s">
        <v>63</v>
      </c>
      <c r="L53" s="3" t="s">
        <v>63</v>
      </c>
      <c r="M53" s="3" t="s">
        <v>63</v>
      </c>
      <c r="N53" s="3"/>
      <c r="O53" s="3"/>
    </row>
    <row r="54" spans="1:15" x14ac:dyDescent="0.25">
      <c r="A54" s="3" t="s">
        <v>185</v>
      </c>
      <c r="B54" s="3" t="s">
        <v>196</v>
      </c>
      <c r="C54" s="3" t="s">
        <v>63</v>
      </c>
      <c r="D54" s="3" t="s">
        <v>63</v>
      </c>
      <c r="E54" s="3" t="s">
        <v>63</v>
      </c>
      <c r="F54" s="3" t="s">
        <v>63</v>
      </c>
      <c r="G54" s="3">
        <v>22.4</v>
      </c>
      <c r="H54" s="3" t="s">
        <v>63</v>
      </c>
      <c r="I54" s="3" t="s">
        <v>63</v>
      </c>
      <c r="J54" s="3" t="s">
        <v>63</v>
      </c>
      <c r="K54" s="3" t="s">
        <v>63</v>
      </c>
      <c r="L54" s="3" t="s">
        <v>63</v>
      </c>
      <c r="M54" s="3" t="s">
        <v>63</v>
      </c>
      <c r="N54" s="3"/>
      <c r="O54" s="3"/>
    </row>
    <row r="55" spans="1:15" x14ac:dyDescent="0.25">
      <c r="A55" s="3" t="s">
        <v>185</v>
      </c>
      <c r="B55" s="3" t="s">
        <v>197</v>
      </c>
      <c r="C55" s="3">
        <v>38</v>
      </c>
      <c r="D55" s="3" t="s">
        <v>63</v>
      </c>
      <c r="E55" s="3" t="s">
        <v>63</v>
      </c>
      <c r="F55" s="3" t="s">
        <v>63</v>
      </c>
      <c r="G55" s="3" t="s">
        <v>63</v>
      </c>
      <c r="H55" s="3" t="s">
        <v>63</v>
      </c>
      <c r="I55" s="3" t="s">
        <v>63</v>
      </c>
      <c r="J55" s="3" t="s">
        <v>63</v>
      </c>
      <c r="K55" s="3" t="s">
        <v>63</v>
      </c>
      <c r="L55" s="3" t="s">
        <v>63</v>
      </c>
      <c r="M55" s="3" t="s">
        <v>63</v>
      </c>
      <c r="N55" s="3"/>
      <c r="O55" s="3"/>
    </row>
    <row r="56" spans="1:15" x14ac:dyDescent="0.25">
      <c r="A56" s="3" t="s">
        <v>185</v>
      </c>
      <c r="B56" s="3" t="s">
        <v>209</v>
      </c>
      <c r="C56" s="3" t="s">
        <v>63</v>
      </c>
      <c r="D56" s="3" t="s">
        <v>63</v>
      </c>
      <c r="E56" s="3" t="s">
        <v>63</v>
      </c>
      <c r="F56" s="3" t="s">
        <v>63</v>
      </c>
      <c r="G56" s="3">
        <v>4.2</v>
      </c>
      <c r="H56" s="3" t="s">
        <v>63</v>
      </c>
      <c r="I56" s="3" t="s">
        <v>63</v>
      </c>
      <c r="J56" s="3" t="s">
        <v>63</v>
      </c>
      <c r="K56" s="3" t="s">
        <v>63</v>
      </c>
      <c r="L56" s="3" t="s">
        <v>63</v>
      </c>
      <c r="M56" s="3" t="s">
        <v>63</v>
      </c>
      <c r="N56" s="3"/>
      <c r="O56" s="3"/>
    </row>
    <row r="57" spans="1:15" x14ac:dyDescent="0.25">
      <c r="A57" s="3" t="s">
        <v>185</v>
      </c>
      <c r="B57" s="3" t="s">
        <v>211</v>
      </c>
      <c r="C57" s="3" t="s">
        <v>63</v>
      </c>
      <c r="D57" s="3" t="s">
        <v>63</v>
      </c>
      <c r="E57" s="3" t="s">
        <v>63</v>
      </c>
      <c r="F57" s="3" t="s">
        <v>63</v>
      </c>
      <c r="G57" s="3" t="s">
        <v>63</v>
      </c>
      <c r="H57" s="3" t="s">
        <v>63</v>
      </c>
      <c r="I57" s="3">
        <v>11.9</v>
      </c>
      <c r="J57" s="3" t="s">
        <v>63</v>
      </c>
      <c r="K57" s="3" t="s">
        <v>63</v>
      </c>
      <c r="L57" s="3" t="s">
        <v>63</v>
      </c>
      <c r="M57" s="3" t="s">
        <v>63</v>
      </c>
      <c r="N57" s="3"/>
      <c r="O57" s="3"/>
    </row>
    <row r="58" spans="1:15" x14ac:dyDescent="0.25">
      <c r="A58" s="3" t="s">
        <v>185</v>
      </c>
      <c r="B58" s="3" t="s">
        <v>213</v>
      </c>
      <c r="C58" s="3" t="s">
        <v>63</v>
      </c>
      <c r="D58" s="3" t="s">
        <v>63</v>
      </c>
      <c r="E58" s="3" t="s">
        <v>63</v>
      </c>
      <c r="F58" s="3">
        <v>88.2</v>
      </c>
      <c r="G58" s="3" t="s">
        <v>63</v>
      </c>
      <c r="H58" s="3" t="s">
        <v>63</v>
      </c>
      <c r="I58" s="3" t="s">
        <v>63</v>
      </c>
      <c r="J58" s="3" t="s">
        <v>63</v>
      </c>
      <c r="K58" s="3" t="s">
        <v>63</v>
      </c>
      <c r="L58" s="3" t="s">
        <v>63</v>
      </c>
      <c r="M58" s="3" t="s">
        <v>63</v>
      </c>
      <c r="N58" s="3"/>
      <c r="O58" s="3"/>
    </row>
    <row r="59" spans="1:15" x14ac:dyDescent="0.25">
      <c r="A59" s="3" t="s">
        <v>185</v>
      </c>
      <c r="B59" s="3" t="s">
        <v>215</v>
      </c>
      <c r="C59" s="3" t="s">
        <v>63</v>
      </c>
      <c r="D59" s="3" t="s">
        <v>63</v>
      </c>
      <c r="E59" s="3" t="s">
        <v>63</v>
      </c>
      <c r="F59" s="3">
        <v>34.9</v>
      </c>
      <c r="G59" s="3" t="s">
        <v>63</v>
      </c>
      <c r="H59" s="3" t="s">
        <v>63</v>
      </c>
      <c r="I59" s="3" t="s">
        <v>63</v>
      </c>
      <c r="J59" s="3" t="s">
        <v>63</v>
      </c>
      <c r="K59" s="3" t="s">
        <v>63</v>
      </c>
      <c r="L59" s="3" t="s">
        <v>63</v>
      </c>
      <c r="M59" s="3" t="s">
        <v>63</v>
      </c>
      <c r="N59" s="3"/>
      <c r="O59" s="3"/>
    </row>
    <row r="60" spans="1:15" x14ac:dyDescent="0.25">
      <c r="A60" s="3" t="s">
        <v>185</v>
      </c>
      <c r="B60" s="3" t="s">
        <v>216</v>
      </c>
      <c r="C60" s="3" t="s">
        <v>63</v>
      </c>
      <c r="D60" s="3" t="s">
        <v>63</v>
      </c>
      <c r="E60" s="3" t="s">
        <v>63</v>
      </c>
      <c r="F60" s="3" t="s">
        <v>63</v>
      </c>
      <c r="G60" s="3">
        <v>2.1</v>
      </c>
      <c r="H60" s="3" t="s">
        <v>63</v>
      </c>
      <c r="I60" s="3" t="s">
        <v>63</v>
      </c>
      <c r="J60" s="3" t="s">
        <v>63</v>
      </c>
      <c r="K60" s="3" t="s">
        <v>63</v>
      </c>
      <c r="L60" s="3" t="s">
        <v>63</v>
      </c>
      <c r="M60" s="3" t="s">
        <v>63</v>
      </c>
      <c r="N60" s="3"/>
      <c r="O60" s="3"/>
    </row>
    <row r="61" spans="1:15" x14ac:dyDescent="0.25">
      <c r="A61" s="3" t="s">
        <v>185</v>
      </c>
      <c r="B61" s="3" t="s">
        <v>219</v>
      </c>
      <c r="C61" s="3" t="s">
        <v>63</v>
      </c>
      <c r="D61" s="3" t="s">
        <v>63</v>
      </c>
      <c r="E61" s="3" t="s">
        <v>63</v>
      </c>
      <c r="F61" s="3" t="s">
        <v>63</v>
      </c>
      <c r="G61" s="3">
        <v>34.799999999999997</v>
      </c>
      <c r="H61" s="3" t="s">
        <v>63</v>
      </c>
      <c r="I61" s="3" t="s">
        <v>63</v>
      </c>
      <c r="J61" s="3" t="s">
        <v>63</v>
      </c>
      <c r="K61" s="3" t="s">
        <v>63</v>
      </c>
      <c r="L61" s="3" t="s">
        <v>63</v>
      </c>
      <c r="M61" s="3" t="s">
        <v>63</v>
      </c>
      <c r="N61" s="3"/>
      <c r="O61" s="3"/>
    </row>
    <row r="62" spans="1:15" x14ac:dyDescent="0.25">
      <c r="A62" s="3" t="s">
        <v>185</v>
      </c>
      <c r="B62" s="3" t="s">
        <v>222</v>
      </c>
      <c r="C62" s="3" t="s">
        <v>63</v>
      </c>
      <c r="D62" s="3" t="s">
        <v>63</v>
      </c>
      <c r="E62" s="3" t="s">
        <v>63</v>
      </c>
      <c r="F62" s="3">
        <v>36.1</v>
      </c>
      <c r="G62" s="3" t="s">
        <v>63</v>
      </c>
      <c r="H62" s="3" t="s">
        <v>63</v>
      </c>
      <c r="I62" s="3" t="s">
        <v>63</v>
      </c>
      <c r="J62" s="3" t="s">
        <v>63</v>
      </c>
      <c r="K62" s="3" t="s">
        <v>63</v>
      </c>
      <c r="L62" s="3" t="s">
        <v>63</v>
      </c>
      <c r="M62" s="3" t="s">
        <v>63</v>
      </c>
      <c r="N62" s="3"/>
      <c r="O62" s="3"/>
    </row>
    <row r="63" spans="1:15" x14ac:dyDescent="0.25">
      <c r="A63" s="3" t="s">
        <v>185</v>
      </c>
      <c r="B63" s="3" t="s">
        <v>224</v>
      </c>
      <c r="C63" s="3" t="s">
        <v>63</v>
      </c>
      <c r="D63" s="3" t="s">
        <v>63</v>
      </c>
      <c r="E63" s="3" t="s">
        <v>63</v>
      </c>
      <c r="F63" s="3" t="s">
        <v>63</v>
      </c>
      <c r="G63" s="3">
        <v>15.8</v>
      </c>
      <c r="H63" s="3" t="s">
        <v>63</v>
      </c>
      <c r="I63" s="3" t="s">
        <v>63</v>
      </c>
      <c r="J63" s="3" t="s">
        <v>63</v>
      </c>
      <c r="K63" s="3" t="s">
        <v>63</v>
      </c>
      <c r="L63" s="3" t="s">
        <v>63</v>
      </c>
      <c r="M63" s="3" t="s">
        <v>63</v>
      </c>
      <c r="N63" s="3"/>
      <c r="O63" s="3"/>
    </row>
    <row r="64" spans="1:15" x14ac:dyDescent="0.25">
      <c r="A64" s="3" t="s">
        <v>185</v>
      </c>
      <c r="B64" s="3" t="s">
        <v>225</v>
      </c>
      <c r="C64" s="3" t="s">
        <v>63</v>
      </c>
      <c r="D64" s="3" t="s">
        <v>63</v>
      </c>
      <c r="E64" s="3" t="s">
        <v>63</v>
      </c>
      <c r="F64" s="3" t="s">
        <v>63</v>
      </c>
      <c r="G64" s="3" t="s">
        <v>63</v>
      </c>
      <c r="H64" s="3">
        <v>51.9</v>
      </c>
      <c r="I64" s="3" t="s">
        <v>63</v>
      </c>
      <c r="J64" s="3" t="s">
        <v>63</v>
      </c>
      <c r="K64" s="3" t="s">
        <v>63</v>
      </c>
      <c r="L64" s="3" t="s">
        <v>63</v>
      </c>
      <c r="M64" s="3" t="s">
        <v>63</v>
      </c>
      <c r="N64" s="3"/>
      <c r="O64" s="3"/>
    </row>
    <row r="65" spans="1:15" x14ac:dyDescent="0.25">
      <c r="A65" s="3"/>
      <c r="B65" s="3"/>
      <c r="C65" s="3"/>
      <c r="D65" s="3"/>
      <c r="E65" s="3"/>
      <c r="F65" s="3"/>
      <c r="G65" s="3"/>
      <c r="H65" s="3"/>
      <c r="I65" s="3"/>
      <c r="J65" s="3"/>
      <c r="K65" s="3"/>
      <c r="L65" s="3"/>
      <c r="M65" s="3"/>
      <c r="N65" s="3"/>
      <c r="O65" s="3"/>
    </row>
    <row r="66" spans="1:15" x14ac:dyDescent="0.25">
      <c r="A66" s="3"/>
      <c r="B66" s="3"/>
      <c r="C66" s="3"/>
      <c r="D66" s="3"/>
      <c r="E66" s="3"/>
      <c r="F66" s="3"/>
      <c r="G66" s="3"/>
      <c r="H66" s="3"/>
      <c r="I66" s="3"/>
      <c r="J66" s="3"/>
      <c r="K66" s="3"/>
      <c r="L66" s="3"/>
      <c r="M66" s="3"/>
      <c r="N66" s="3"/>
      <c r="O66" s="3"/>
    </row>
    <row r="67" spans="1:15" x14ac:dyDescent="0.25">
      <c r="A67" s="3"/>
      <c r="B67" s="3"/>
      <c r="C67" s="3"/>
      <c r="D67" s="3"/>
      <c r="E67" s="3"/>
      <c r="F67" s="3"/>
      <c r="G67" s="3"/>
      <c r="H67" s="3"/>
      <c r="I67" s="3"/>
      <c r="J67" s="3"/>
      <c r="K67" s="3"/>
      <c r="L67" s="3"/>
      <c r="M67" s="3"/>
      <c r="N67" s="3"/>
      <c r="O67" s="3"/>
    </row>
    <row r="68" spans="1:15" x14ac:dyDescent="0.25">
      <c r="A68" s="3"/>
      <c r="B68" s="3"/>
      <c r="C68" s="3"/>
      <c r="D68" s="3"/>
      <c r="E68" s="3"/>
      <c r="F68" s="3"/>
      <c r="G68" s="3"/>
      <c r="H68" s="3"/>
      <c r="I68" s="3"/>
      <c r="J68" s="3"/>
      <c r="K68" s="3"/>
      <c r="L68" s="3"/>
      <c r="M68" s="3"/>
      <c r="N68" s="3"/>
      <c r="O68" s="3"/>
    </row>
    <row r="69" spans="1:15" x14ac:dyDescent="0.25">
      <c r="A69" s="3"/>
      <c r="B69" s="3"/>
      <c r="C69" s="3"/>
      <c r="D69" s="3"/>
      <c r="E69" s="3"/>
      <c r="F69" s="3"/>
      <c r="G69" s="3"/>
      <c r="H69" s="3"/>
      <c r="I69" s="3"/>
      <c r="J69" s="3"/>
      <c r="K69" s="3"/>
      <c r="L69" s="3"/>
      <c r="M69" s="3"/>
      <c r="N69" s="3"/>
      <c r="O69" s="3"/>
    </row>
    <row r="70" spans="1:15" x14ac:dyDescent="0.25">
      <c r="A70" s="3"/>
      <c r="B70" s="3"/>
      <c r="C70" s="3"/>
      <c r="D70" s="3"/>
      <c r="E70" s="3"/>
      <c r="F70" s="3"/>
      <c r="G70" s="3"/>
      <c r="H70" s="3"/>
      <c r="I70" s="3"/>
      <c r="J70" s="3"/>
      <c r="K70" s="3"/>
      <c r="L70" s="3"/>
      <c r="M70" s="3"/>
      <c r="N70" s="3"/>
      <c r="O70" s="3"/>
    </row>
    <row r="71" spans="1:15" x14ac:dyDescent="0.25">
      <c r="A71" s="3"/>
      <c r="B71" s="3"/>
      <c r="C71" s="3"/>
      <c r="D71" s="3"/>
      <c r="E71" s="3"/>
      <c r="F71" s="3"/>
      <c r="G71" s="3"/>
      <c r="H71" s="3"/>
      <c r="I71" s="3"/>
      <c r="J71" s="3"/>
      <c r="K71" s="3"/>
      <c r="L71" s="3"/>
      <c r="M71" s="3"/>
      <c r="N71" s="3"/>
      <c r="O71" s="3"/>
    </row>
    <row r="72" spans="1:15" x14ac:dyDescent="0.25">
      <c r="A72" s="3"/>
      <c r="B72" s="3"/>
      <c r="C72" s="3"/>
      <c r="D72" s="3"/>
      <c r="E72" s="3"/>
      <c r="F72" s="3"/>
      <c r="G72" s="3"/>
      <c r="H72" s="3"/>
      <c r="I72" s="3"/>
      <c r="J72" s="3"/>
      <c r="K72" s="3"/>
      <c r="L72" s="3"/>
      <c r="M72" s="3"/>
      <c r="N72" s="3"/>
      <c r="O72" s="3"/>
    </row>
    <row r="73" spans="1:15" x14ac:dyDescent="0.25">
      <c r="A73" s="3"/>
      <c r="B73" s="3"/>
      <c r="C73" s="3"/>
      <c r="D73" s="3"/>
      <c r="E73" s="3"/>
      <c r="F73" s="3"/>
      <c r="G73" s="3"/>
      <c r="H73" s="3"/>
      <c r="I73" s="3"/>
      <c r="J73" s="3"/>
      <c r="K73" s="3"/>
      <c r="L73" s="3"/>
      <c r="M73" s="3"/>
      <c r="N73" s="3"/>
      <c r="O73" s="3"/>
    </row>
    <row r="74" spans="1:15" x14ac:dyDescent="0.25">
      <c r="A74" s="3"/>
      <c r="B74" s="3"/>
      <c r="C74" s="3"/>
      <c r="D74" s="3"/>
      <c r="E74" s="3"/>
      <c r="F74" s="3"/>
      <c r="G74" s="3"/>
      <c r="H74" s="3"/>
      <c r="I74" s="3"/>
      <c r="J74" s="3"/>
      <c r="K74" s="3"/>
      <c r="L74" s="3"/>
      <c r="M74" s="3"/>
      <c r="N74" s="3"/>
      <c r="O74" s="3"/>
    </row>
    <row r="75" spans="1:15" x14ac:dyDescent="0.25">
      <c r="A75" s="3"/>
      <c r="B75" s="3"/>
      <c r="C75" s="3"/>
      <c r="D75" s="3"/>
      <c r="E75" s="3"/>
      <c r="F75" s="3"/>
      <c r="G75" s="3"/>
      <c r="H75" s="3"/>
      <c r="I75" s="3"/>
      <c r="J75" s="3"/>
      <c r="K75" s="3"/>
      <c r="L75" s="3"/>
      <c r="M75" s="3"/>
      <c r="N75" s="3"/>
      <c r="O75" s="3"/>
    </row>
    <row r="76" spans="1:15" x14ac:dyDescent="0.25">
      <c r="A76" s="3"/>
      <c r="B76" s="3"/>
      <c r="C76" s="3"/>
      <c r="D76" s="3"/>
      <c r="E76" s="3"/>
      <c r="F76" s="3"/>
      <c r="G76" s="3"/>
      <c r="H76" s="3"/>
      <c r="I76" s="3"/>
      <c r="J76" s="3"/>
      <c r="K76" s="3"/>
      <c r="L76" s="3"/>
      <c r="M76" s="3"/>
      <c r="N76" s="3"/>
      <c r="O76" s="3"/>
    </row>
    <row r="77" spans="1:15" x14ac:dyDescent="0.25">
      <c r="A77" s="3"/>
      <c r="B77" s="3"/>
      <c r="C77" s="3"/>
      <c r="D77" s="3"/>
      <c r="E77" s="3"/>
      <c r="F77" s="3"/>
      <c r="G77" s="3"/>
      <c r="H77" s="3"/>
      <c r="I77" s="3"/>
      <c r="J77" s="3"/>
      <c r="K77" s="3"/>
      <c r="L77" s="3"/>
      <c r="M77" s="3"/>
      <c r="N77" s="3"/>
      <c r="O77" s="3"/>
    </row>
    <row r="78" spans="1:15" x14ac:dyDescent="0.25">
      <c r="A78" s="3"/>
      <c r="B78" s="3"/>
      <c r="C78" s="3"/>
      <c r="D78" s="3"/>
      <c r="E78" s="3"/>
      <c r="F78" s="3"/>
      <c r="G78" s="3"/>
      <c r="H78" s="3"/>
      <c r="I78" s="3"/>
      <c r="J78" s="3"/>
      <c r="K78" s="3"/>
      <c r="L78" s="3"/>
      <c r="M78" s="3"/>
      <c r="N78" s="3"/>
      <c r="O78" s="3"/>
    </row>
    <row r="79" spans="1:15" x14ac:dyDescent="0.25">
      <c r="A79" s="3"/>
      <c r="B79" s="3"/>
      <c r="C79" s="3"/>
      <c r="D79" s="3"/>
      <c r="E79" s="3"/>
      <c r="F79" s="3"/>
      <c r="G79" s="3"/>
      <c r="H79" s="3"/>
      <c r="I79" s="3"/>
      <c r="J79" s="3"/>
      <c r="K79" s="3"/>
      <c r="L79" s="3"/>
      <c r="M79" s="3"/>
      <c r="N79" s="3"/>
      <c r="O79" s="3"/>
    </row>
    <row r="80" spans="1:15" x14ac:dyDescent="0.25">
      <c r="A80" s="3"/>
      <c r="B80" s="3"/>
      <c r="C80" s="3"/>
      <c r="D80" s="3"/>
      <c r="E80" s="3"/>
      <c r="F80" s="3"/>
      <c r="G80" s="3"/>
      <c r="H80" s="3"/>
      <c r="I80" s="3"/>
      <c r="J80" s="3"/>
      <c r="K80" s="3"/>
      <c r="L80" s="3"/>
      <c r="M80" s="3"/>
      <c r="N80" s="3"/>
      <c r="O80" s="3"/>
    </row>
    <row r="81" spans="1:15" x14ac:dyDescent="0.25">
      <c r="A81" s="3"/>
      <c r="B81" s="3"/>
      <c r="C81" s="3"/>
      <c r="D81" s="3"/>
      <c r="E81" s="3"/>
      <c r="F81" s="3"/>
      <c r="G81" s="3"/>
      <c r="H81" s="3"/>
      <c r="I81" s="3"/>
      <c r="J81" s="3"/>
      <c r="K81" s="3"/>
      <c r="L81" s="3"/>
      <c r="M81" s="3"/>
      <c r="N81" s="3"/>
      <c r="O81" s="3"/>
    </row>
    <row r="82" spans="1:15" x14ac:dyDescent="0.25">
      <c r="A82" s="3"/>
      <c r="B82" s="3"/>
      <c r="C82" s="3"/>
      <c r="D82" s="3"/>
      <c r="E82" s="3"/>
      <c r="F82" s="3"/>
      <c r="G82" s="3"/>
      <c r="H82" s="3"/>
      <c r="I82" s="3"/>
      <c r="J82" s="3"/>
      <c r="K82" s="3"/>
      <c r="L82" s="3"/>
      <c r="M82" s="3"/>
      <c r="N82" s="3"/>
      <c r="O82" s="3"/>
    </row>
    <row r="83" spans="1:15" x14ac:dyDescent="0.25">
      <c r="A83" s="3"/>
      <c r="B83" s="3"/>
      <c r="C83" s="3"/>
      <c r="D83" s="3"/>
      <c r="E83" s="3"/>
      <c r="F83" s="3"/>
      <c r="G83" s="3"/>
      <c r="H83" s="3"/>
      <c r="I83" s="3"/>
      <c r="J83" s="3"/>
      <c r="K83" s="3"/>
      <c r="L83" s="3"/>
      <c r="M83" s="3"/>
      <c r="N83" s="3"/>
      <c r="O83" s="3"/>
    </row>
    <row r="84" spans="1:15" x14ac:dyDescent="0.25">
      <c r="A84" s="3"/>
      <c r="B84" s="3"/>
      <c r="C84" s="3"/>
      <c r="D84" s="3"/>
      <c r="E84" s="3"/>
      <c r="F84" s="3"/>
      <c r="G84" s="3"/>
      <c r="H84" s="3"/>
      <c r="I84" s="3"/>
      <c r="J84" s="3"/>
      <c r="K84" s="3"/>
      <c r="L84" s="3"/>
      <c r="M84" s="3"/>
      <c r="N84" s="3"/>
      <c r="O84" s="3"/>
    </row>
    <row r="85" spans="1:15" x14ac:dyDescent="0.25">
      <c r="A85" s="3"/>
      <c r="B85" s="3"/>
      <c r="C85" s="3"/>
      <c r="D85" s="3"/>
      <c r="E85" s="3"/>
      <c r="F85" s="3"/>
      <c r="G85" s="3"/>
      <c r="H85" s="3"/>
      <c r="I85" s="3"/>
      <c r="J85" s="3"/>
      <c r="K85" s="3"/>
      <c r="L85" s="3"/>
      <c r="M85" s="3"/>
      <c r="N85" s="3"/>
      <c r="O85" s="3"/>
    </row>
    <row r="86" spans="1:15" x14ac:dyDescent="0.25">
      <c r="A86" s="3"/>
      <c r="B86" s="3"/>
      <c r="C86" s="3"/>
      <c r="D86" s="3"/>
      <c r="E86" s="3"/>
      <c r="F86" s="3"/>
      <c r="G86" s="3"/>
      <c r="H86" s="3"/>
      <c r="I86" s="3"/>
      <c r="J86" s="3"/>
      <c r="K86" s="3"/>
      <c r="L86" s="3"/>
      <c r="M86" s="3"/>
      <c r="N86" s="3"/>
      <c r="O86" s="3"/>
    </row>
    <row r="87" spans="1:15" x14ac:dyDescent="0.25">
      <c r="A87" s="3"/>
      <c r="B87" s="3"/>
      <c r="C87" s="3"/>
      <c r="D87" s="3"/>
      <c r="E87" s="3"/>
      <c r="F87" s="3"/>
      <c r="G87" s="3"/>
      <c r="H87" s="3"/>
      <c r="I87" s="3"/>
      <c r="J87" s="3"/>
      <c r="K87" s="3"/>
      <c r="L87" s="3"/>
      <c r="M87" s="3"/>
      <c r="N87" s="3"/>
      <c r="O87" s="3"/>
    </row>
    <row r="88" spans="1:15" x14ac:dyDescent="0.25">
      <c r="A88" s="3"/>
      <c r="B88" s="3"/>
      <c r="C88" s="3"/>
      <c r="D88" s="3"/>
      <c r="E88" s="3"/>
      <c r="F88" s="3"/>
      <c r="G88" s="3"/>
      <c r="H88" s="3"/>
      <c r="I88" s="3"/>
      <c r="J88" s="3"/>
      <c r="K88" s="3"/>
      <c r="L88" s="3"/>
      <c r="M88" s="3"/>
      <c r="N88" s="3"/>
      <c r="O88" s="3"/>
    </row>
    <row r="89" spans="1:15" x14ac:dyDescent="0.25">
      <c r="A89" s="3"/>
      <c r="B89" s="3"/>
      <c r="C89" s="3"/>
      <c r="D89" s="3"/>
      <c r="E89" s="3"/>
      <c r="F89" s="3"/>
      <c r="G89" s="3"/>
      <c r="H89" s="3"/>
      <c r="I89" s="3"/>
      <c r="J89" s="3"/>
      <c r="K89" s="3"/>
      <c r="L89" s="3"/>
      <c r="M89" s="3"/>
      <c r="N89" s="3"/>
      <c r="O89" s="3"/>
    </row>
    <row r="90" spans="1:15" x14ac:dyDescent="0.25">
      <c r="A90" s="3"/>
      <c r="B90" s="3"/>
      <c r="C90" s="3"/>
      <c r="D90" s="3"/>
      <c r="E90" s="3"/>
      <c r="F90" s="3"/>
      <c r="G90" s="3"/>
      <c r="H90" s="3"/>
      <c r="I90" s="3"/>
      <c r="J90" s="3"/>
      <c r="K90" s="3"/>
      <c r="L90" s="3"/>
      <c r="M90" s="3"/>
      <c r="N90" s="3"/>
      <c r="O90" s="3"/>
    </row>
    <row r="91" spans="1:15" x14ac:dyDescent="0.25">
      <c r="A91" s="3"/>
      <c r="B91" s="3"/>
      <c r="C91" s="3"/>
      <c r="D91" s="3"/>
      <c r="E91" s="3"/>
      <c r="F91" s="3"/>
      <c r="G91" s="3"/>
      <c r="H91" s="3"/>
      <c r="I91" s="3"/>
      <c r="J91" s="3"/>
      <c r="K91" s="3"/>
      <c r="L91" s="3"/>
      <c r="M91" s="3"/>
      <c r="N91" s="3"/>
      <c r="O91" s="3"/>
    </row>
    <row r="92" spans="1:15" x14ac:dyDescent="0.25">
      <c r="A92" s="3"/>
      <c r="B92" s="3"/>
      <c r="C92" s="3"/>
      <c r="D92" s="3"/>
      <c r="E92" s="3"/>
      <c r="F92" s="3"/>
      <c r="G92" s="3"/>
      <c r="H92" s="3"/>
      <c r="I92" s="3"/>
      <c r="J92" s="3"/>
      <c r="K92" s="3"/>
      <c r="L92" s="3"/>
      <c r="M92" s="3"/>
      <c r="N92" s="3"/>
      <c r="O92" s="3"/>
    </row>
    <row r="93" spans="1:15" x14ac:dyDescent="0.25">
      <c r="A93" s="3"/>
      <c r="B93" s="3"/>
      <c r="C93" s="3"/>
      <c r="D93" s="3"/>
      <c r="E93" s="3"/>
      <c r="F93" s="3"/>
      <c r="G93" s="3"/>
      <c r="H93" s="3"/>
      <c r="I93" s="3"/>
      <c r="J93" s="3"/>
      <c r="K93" s="3"/>
      <c r="L93" s="3"/>
      <c r="M93" s="3"/>
      <c r="N93" s="3"/>
      <c r="O93" s="3"/>
    </row>
    <row r="94" spans="1:15" x14ac:dyDescent="0.25">
      <c r="A94" s="3"/>
      <c r="B94" s="3"/>
      <c r="C94" s="3"/>
      <c r="D94" s="3"/>
      <c r="E94" s="3"/>
      <c r="F94" s="3"/>
      <c r="G94" s="3"/>
      <c r="H94" s="3"/>
      <c r="I94" s="3"/>
      <c r="J94" s="3"/>
      <c r="K94" s="3"/>
      <c r="L94" s="3"/>
      <c r="M94" s="3"/>
      <c r="N94" s="3"/>
      <c r="O94" s="3"/>
    </row>
    <row r="95" spans="1:15" x14ac:dyDescent="0.25">
      <c r="A95" s="3"/>
      <c r="B95" s="3"/>
      <c r="C95" s="3"/>
      <c r="D95" s="3"/>
      <c r="E95" s="3"/>
      <c r="F95" s="3"/>
      <c r="G95" s="3"/>
      <c r="H95" s="3"/>
      <c r="I95" s="3"/>
      <c r="J95" s="3"/>
      <c r="K95" s="3"/>
      <c r="L95" s="3"/>
      <c r="M95" s="3"/>
      <c r="N95" s="3"/>
      <c r="O95" s="3"/>
    </row>
    <row r="96" spans="1:15" x14ac:dyDescent="0.25">
      <c r="A96" s="3"/>
      <c r="B96" s="3"/>
      <c r="C96" s="3"/>
      <c r="D96" s="3"/>
      <c r="E96" s="3"/>
      <c r="F96" s="3"/>
      <c r="G96" s="3"/>
      <c r="H96" s="3"/>
      <c r="I96" s="3"/>
      <c r="J96" s="3"/>
      <c r="K96" s="3"/>
      <c r="L96" s="3"/>
      <c r="M96" s="3"/>
      <c r="N96" s="3"/>
      <c r="O96" s="3"/>
    </row>
    <row r="97" spans="1:15" x14ac:dyDescent="0.25">
      <c r="A97" s="3"/>
      <c r="B97" s="3"/>
      <c r="C97" s="3"/>
      <c r="D97" s="3"/>
      <c r="E97" s="3"/>
      <c r="F97" s="3"/>
      <c r="G97" s="3"/>
      <c r="H97" s="3"/>
      <c r="I97" s="3"/>
      <c r="J97" s="3"/>
      <c r="K97" s="3"/>
      <c r="L97" s="3"/>
      <c r="M97" s="3"/>
      <c r="N97" s="3"/>
      <c r="O97" s="3"/>
    </row>
    <row r="98" spans="1:15" x14ac:dyDescent="0.25">
      <c r="A98" s="3"/>
      <c r="B98" s="3"/>
      <c r="C98" s="3"/>
      <c r="D98" s="3"/>
      <c r="E98" s="3"/>
      <c r="F98" s="3"/>
      <c r="G98" s="3"/>
      <c r="H98" s="3"/>
      <c r="I98" s="3"/>
      <c r="J98" s="3"/>
      <c r="K98" s="3"/>
      <c r="L98" s="3"/>
      <c r="M98" s="3"/>
      <c r="N98" s="3"/>
      <c r="O98" s="3"/>
    </row>
    <row r="99" spans="1:15" x14ac:dyDescent="0.25">
      <c r="A99" s="3"/>
      <c r="B99" s="3"/>
      <c r="C99" s="3"/>
      <c r="D99" s="3"/>
      <c r="E99" s="3"/>
      <c r="F99" s="3"/>
      <c r="G99" s="3"/>
      <c r="H99" s="3"/>
      <c r="I99" s="3"/>
      <c r="J99" s="3"/>
      <c r="K99" s="3"/>
      <c r="L99" s="3"/>
      <c r="M99" s="3"/>
      <c r="N99" s="3"/>
      <c r="O99" s="3"/>
    </row>
    <row r="100" spans="1:15" x14ac:dyDescent="0.25">
      <c r="A100" s="3"/>
      <c r="B100" s="3"/>
      <c r="C100" s="3"/>
      <c r="D100" s="3"/>
      <c r="E100" s="3"/>
      <c r="F100" s="3"/>
      <c r="G100" s="3"/>
      <c r="H100" s="3"/>
      <c r="I100" s="3"/>
      <c r="J100" s="3"/>
      <c r="K100" s="3"/>
      <c r="L100" s="3"/>
      <c r="M100" s="3"/>
      <c r="N100" s="3"/>
      <c r="O100" s="3"/>
    </row>
    <row r="101" spans="1:15" x14ac:dyDescent="0.25">
      <c r="A101" s="3"/>
      <c r="B101" s="3"/>
      <c r="C101" s="3"/>
      <c r="D101" s="3"/>
      <c r="E101" s="3"/>
      <c r="F101" s="3"/>
      <c r="G101" s="3"/>
      <c r="H101" s="3"/>
      <c r="I101" s="3"/>
      <c r="J101" s="3"/>
      <c r="K101" s="3"/>
      <c r="L101" s="3"/>
      <c r="M101" s="3"/>
      <c r="N101" s="3"/>
      <c r="O101" s="3"/>
    </row>
    <row r="102" spans="1:15" x14ac:dyDescent="0.25">
      <c r="A102" s="3"/>
      <c r="B102" s="3"/>
      <c r="C102" s="3"/>
      <c r="D102" s="3"/>
      <c r="E102" s="3"/>
      <c r="F102" s="3"/>
      <c r="G102" s="3"/>
      <c r="H102" s="3"/>
      <c r="I102" s="3"/>
      <c r="J102" s="3"/>
      <c r="K102" s="3"/>
      <c r="L102" s="3"/>
      <c r="M102" s="3"/>
      <c r="N102" s="3"/>
      <c r="O102" s="3"/>
    </row>
    <row r="103" spans="1:15" x14ac:dyDescent="0.25">
      <c r="A103" s="3"/>
      <c r="B103" s="3"/>
      <c r="C103" s="3"/>
      <c r="D103" s="3"/>
      <c r="E103" s="3"/>
      <c r="F103" s="3"/>
      <c r="G103" s="3"/>
      <c r="H103" s="3"/>
      <c r="I103" s="3"/>
      <c r="J103" s="3"/>
      <c r="K103" s="3"/>
      <c r="L103" s="3"/>
      <c r="M103" s="3"/>
      <c r="N103" s="3"/>
      <c r="O103" s="3"/>
    </row>
    <row r="104" spans="1:15" x14ac:dyDescent="0.25">
      <c r="A104" s="3"/>
      <c r="B104" s="3"/>
      <c r="C104" s="3"/>
      <c r="D104" s="3"/>
      <c r="E104" s="3"/>
      <c r="F104" s="3"/>
      <c r="G104" s="3"/>
      <c r="H104" s="3"/>
      <c r="I104" s="3"/>
      <c r="J104" s="3"/>
      <c r="K104" s="3"/>
      <c r="L104" s="3"/>
      <c r="M104" s="3"/>
      <c r="N104" s="3"/>
      <c r="O104" s="3"/>
    </row>
    <row r="105" spans="1:15" x14ac:dyDescent="0.25">
      <c r="A105" s="3"/>
      <c r="B105" s="3"/>
      <c r="C105" s="3"/>
      <c r="D105" s="3"/>
      <c r="E105" s="3"/>
      <c r="F105" s="3"/>
      <c r="G105" s="3"/>
      <c r="H105" s="3"/>
      <c r="I105" s="3"/>
      <c r="J105" s="3"/>
      <c r="K105" s="3"/>
      <c r="L105" s="3"/>
      <c r="M105" s="3"/>
      <c r="N105" s="3"/>
      <c r="O105" s="3"/>
    </row>
    <row r="106" spans="1:15" x14ac:dyDescent="0.25">
      <c r="A106" s="3"/>
      <c r="B106" s="3"/>
      <c r="C106" s="3"/>
      <c r="D106" s="3"/>
      <c r="E106" s="3"/>
      <c r="F106" s="3"/>
      <c r="G106" s="3"/>
      <c r="H106" s="3"/>
      <c r="I106" s="3"/>
      <c r="J106" s="3"/>
      <c r="K106" s="3"/>
      <c r="L106" s="3"/>
      <c r="M106" s="3"/>
      <c r="N106" s="3"/>
      <c r="O106" s="3"/>
    </row>
    <row r="107" spans="1:15" x14ac:dyDescent="0.25">
      <c r="A107" s="3"/>
      <c r="B107" s="3"/>
      <c r="C107" s="3"/>
      <c r="D107" s="3"/>
      <c r="E107" s="3"/>
      <c r="F107" s="3"/>
      <c r="G107" s="3"/>
      <c r="H107" s="3"/>
      <c r="I107" s="3"/>
      <c r="J107" s="3"/>
      <c r="K107" s="3"/>
      <c r="L107" s="3"/>
      <c r="M107" s="3"/>
      <c r="N107" s="3"/>
      <c r="O107" s="3"/>
    </row>
    <row r="108" spans="1:15" x14ac:dyDescent="0.25">
      <c r="A108" s="3"/>
      <c r="B108" s="3"/>
      <c r="C108" s="3"/>
      <c r="D108" s="3"/>
      <c r="E108" s="3"/>
      <c r="F108" s="3"/>
      <c r="G108" s="3"/>
      <c r="H108" s="3"/>
      <c r="I108" s="3"/>
      <c r="J108" s="3"/>
      <c r="K108" s="3"/>
      <c r="L108" s="3"/>
      <c r="M108" s="3"/>
      <c r="N108" s="3"/>
      <c r="O108" s="3"/>
    </row>
    <row r="109" spans="1:15" x14ac:dyDescent="0.25">
      <c r="A109" s="3"/>
      <c r="B109" s="3"/>
      <c r="C109" s="3"/>
      <c r="D109" s="3"/>
      <c r="E109" s="3"/>
      <c r="F109" s="3"/>
      <c r="G109" s="3"/>
      <c r="H109" s="3"/>
      <c r="I109" s="3"/>
      <c r="J109" s="3"/>
      <c r="K109" s="3"/>
      <c r="L109" s="3"/>
      <c r="M109" s="3"/>
      <c r="N109" s="3"/>
      <c r="O109" s="3"/>
    </row>
    <row r="110" spans="1:15" x14ac:dyDescent="0.25">
      <c r="A110" s="3"/>
      <c r="B110" s="3"/>
      <c r="C110" s="3"/>
      <c r="D110" s="3"/>
      <c r="E110" s="3"/>
      <c r="F110" s="3"/>
      <c r="G110" s="3"/>
      <c r="H110" s="3"/>
      <c r="I110" s="3"/>
      <c r="J110" s="3"/>
      <c r="K110" s="3"/>
      <c r="L110" s="3"/>
      <c r="M110" s="3"/>
      <c r="N110" s="3"/>
      <c r="O110" s="3"/>
    </row>
    <row r="111" spans="1:15" x14ac:dyDescent="0.25">
      <c r="A111" s="3"/>
      <c r="B111" s="3"/>
      <c r="C111" s="3"/>
      <c r="D111" s="3"/>
      <c r="E111" s="3"/>
      <c r="F111" s="3"/>
      <c r="G111" s="3"/>
      <c r="H111" s="3"/>
      <c r="I111" s="3"/>
      <c r="J111" s="3"/>
      <c r="K111" s="3"/>
      <c r="L111" s="3"/>
      <c r="M111" s="3"/>
      <c r="N111" s="3"/>
      <c r="O111" s="3"/>
    </row>
    <row r="112" spans="1:15" x14ac:dyDescent="0.25">
      <c r="A112" s="3"/>
      <c r="B112" s="3"/>
      <c r="C112" s="3"/>
      <c r="D112" s="3"/>
      <c r="E112" s="3"/>
      <c r="F112" s="3"/>
      <c r="G112" s="3"/>
      <c r="H112" s="3"/>
      <c r="I112" s="3"/>
      <c r="J112" s="3"/>
      <c r="K112" s="3"/>
      <c r="L112" s="3"/>
      <c r="M112" s="3"/>
      <c r="N112" s="3"/>
      <c r="O112" s="3"/>
    </row>
    <row r="113" spans="1:15" x14ac:dyDescent="0.25">
      <c r="A113" s="3"/>
      <c r="B113" s="3"/>
      <c r="C113" s="3"/>
      <c r="D113" s="3"/>
      <c r="E113" s="3"/>
      <c r="F113" s="3"/>
      <c r="G113" s="3"/>
      <c r="H113" s="3"/>
      <c r="I113" s="3"/>
      <c r="J113" s="3"/>
      <c r="K113" s="3"/>
      <c r="L113" s="3"/>
      <c r="M113" s="3"/>
      <c r="N113" s="3"/>
      <c r="O113" s="3"/>
    </row>
    <row r="114" spans="1:15" x14ac:dyDescent="0.25">
      <c r="A114" s="3"/>
      <c r="B114" s="3"/>
      <c r="C114" s="3"/>
      <c r="D114" s="3"/>
      <c r="E114" s="3"/>
      <c r="F114" s="3"/>
      <c r="G114" s="3"/>
      <c r="H114" s="3"/>
      <c r="I114" s="3"/>
      <c r="J114" s="3"/>
      <c r="K114" s="3"/>
      <c r="L114" s="3"/>
      <c r="M114" s="3"/>
      <c r="N114" s="3"/>
      <c r="O114" s="3"/>
    </row>
    <row r="115" spans="1:15" x14ac:dyDescent="0.25">
      <c r="A115" s="3"/>
      <c r="B115" s="3"/>
      <c r="C115" s="3"/>
      <c r="D115" s="3"/>
      <c r="E115" s="3"/>
      <c r="F115" s="3"/>
      <c r="G115" s="3"/>
      <c r="H115" s="3"/>
      <c r="I115" s="3"/>
      <c r="J115" s="3"/>
      <c r="K115" s="3"/>
      <c r="L115" s="3"/>
      <c r="M115" s="3"/>
      <c r="N115" s="3"/>
      <c r="O115" s="3"/>
    </row>
    <row r="116" spans="1:15" x14ac:dyDescent="0.25">
      <c r="A116" s="3"/>
      <c r="B116" s="3"/>
      <c r="C116" s="3"/>
      <c r="D116" s="3"/>
      <c r="E116" s="3"/>
      <c r="F116" s="3"/>
      <c r="G116" s="3"/>
      <c r="H116" s="3"/>
      <c r="I116" s="3"/>
      <c r="J116" s="3"/>
      <c r="K116" s="3"/>
      <c r="L116" s="3"/>
      <c r="M116" s="3"/>
      <c r="N116" s="3"/>
      <c r="O116" s="3"/>
    </row>
    <row r="117" spans="1:15" x14ac:dyDescent="0.25">
      <c r="A117" s="3"/>
      <c r="B117" s="3"/>
      <c r="C117" s="3"/>
      <c r="D117" s="3"/>
      <c r="E117" s="3"/>
      <c r="F117" s="3"/>
      <c r="G117" s="3"/>
      <c r="H117" s="3"/>
      <c r="I117" s="3"/>
      <c r="J117" s="3"/>
      <c r="K117" s="3"/>
      <c r="L117" s="3"/>
      <c r="M117" s="3"/>
      <c r="N117" s="3"/>
      <c r="O117" s="3"/>
    </row>
    <row r="118" spans="1:15" x14ac:dyDescent="0.25">
      <c r="A118" s="3"/>
      <c r="B118" s="3"/>
      <c r="C118" s="3"/>
      <c r="D118" s="3"/>
      <c r="E118" s="3"/>
      <c r="F118" s="3"/>
      <c r="G118" s="3"/>
      <c r="H118" s="3"/>
      <c r="I118" s="3"/>
      <c r="J118" s="3"/>
      <c r="K118" s="3"/>
      <c r="L118" s="3"/>
      <c r="M118" s="3"/>
      <c r="N118" s="3"/>
      <c r="O118" s="3"/>
    </row>
    <row r="119" spans="1:15" x14ac:dyDescent="0.25">
      <c r="A119" s="3"/>
      <c r="B119" s="3"/>
      <c r="C119" s="3"/>
      <c r="D119" s="3"/>
      <c r="E119" s="3"/>
      <c r="F119" s="3"/>
      <c r="G119" s="3"/>
      <c r="H119" s="3"/>
      <c r="I119" s="3"/>
      <c r="J119" s="3"/>
      <c r="K119" s="3"/>
      <c r="L119" s="3"/>
      <c r="M119" s="3"/>
      <c r="N119" s="3"/>
      <c r="O119" s="3"/>
    </row>
    <row r="120" spans="1:15" x14ac:dyDescent="0.25">
      <c r="A120" s="3"/>
      <c r="B120" s="3"/>
      <c r="C120" s="3"/>
      <c r="D120" s="3"/>
      <c r="E120" s="3"/>
      <c r="F120" s="3"/>
      <c r="G120" s="3"/>
      <c r="H120" s="3"/>
      <c r="I120" s="3"/>
      <c r="J120" s="3"/>
      <c r="K120" s="3"/>
      <c r="L120" s="3"/>
      <c r="M120" s="3"/>
      <c r="N120" s="3"/>
      <c r="O120" s="3"/>
    </row>
    <row r="121" spans="1:15" x14ac:dyDescent="0.25">
      <c r="A121" s="3"/>
      <c r="B121" s="3"/>
      <c r="C121" s="3"/>
      <c r="D121" s="3"/>
      <c r="E121" s="3"/>
      <c r="F121" s="3"/>
      <c r="G121" s="3"/>
      <c r="H121" s="3"/>
      <c r="I121" s="3"/>
      <c r="J121" s="3"/>
      <c r="K121" s="3"/>
      <c r="L121" s="3"/>
      <c r="M121" s="3"/>
      <c r="N121" s="3"/>
      <c r="O121" s="3"/>
    </row>
    <row r="122" spans="1:15" x14ac:dyDescent="0.25">
      <c r="A122" s="3"/>
      <c r="B122" s="3"/>
      <c r="C122" s="3"/>
      <c r="D122" s="3"/>
      <c r="E122" s="3"/>
      <c r="F122" s="3"/>
      <c r="G122" s="3"/>
      <c r="H122" s="3"/>
      <c r="I122" s="3"/>
      <c r="J122" s="3"/>
      <c r="K122" s="3"/>
      <c r="L122" s="3"/>
      <c r="M122" s="3"/>
      <c r="N122" s="3"/>
      <c r="O122" s="3"/>
    </row>
    <row r="123" spans="1:15" x14ac:dyDescent="0.25">
      <c r="A123" s="3"/>
      <c r="B123" s="3"/>
      <c r="C123" s="3"/>
      <c r="D123" s="3"/>
      <c r="E123" s="3"/>
      <c r="F123" s="3"/>
      <c r="G123" s="3"/>
      <c r="H123" s="3"/>
      <c r="I123" s="3"/>
      <c r="J123" s="3"/>
      <c r="K123" s="3"/>
      <c r="L123" s="3"/>
      <c r="M123" s="3"/>
      <c r="N123" s="3"/>
      <c r="O123" s="3"/>
    </row>
    <row r="124" spans="1:15" x14ac:dyDescent="0.25">
      <c r="A124" s="3"/>
      <c r="B124" s="3"/>
      <c r="C124" s="3"/>
      <c r="D124" s="3"/>
      <c r="E124" s="3"/>
      <c r="F124" s="3"/>
      <c r="G124" s="3"/>
      <c r="H124" s="3"/>
      <c r="I124" s="3"/>
      <c r="J124" s="3"/>
      <c r="K124" s="3"/>
      <c r="L124" s="3"/>
      <c r="M124" s="3"/>
      <c r="N124" s="3"/>
      <c r="O124" s="3"/>
    </row>
    <row r="125" spans="1:15" x14ac:dyDescent="0.25">
      <c r="A125" s="3"/>
      <c r="B125" s="3"/>
      <c r="C125" s="3"/>
      <c r="D125" s="3"/>
      <c r="E125" s="3"/>
      <c r="F125" s="3"/>
      <c r="G125" s="3"/>
      <c r="H125" s="3"/>
      <c r="I125" s="3"/>
      <c r="J125" s="3"/>
      <c r="K125" s="3"/>
      <c r="L125" s="3"/>
      <c r="M125" s="3"/>
      <c r="N125" s="3"/>
      <c r="O125" s="3"/>
    </row>
    <row r="126" spans="1:15" x14ac:dyDescent="0.25">
      <c r="A126" s="3"/>
      <c r="B126" s="3"/>
      <c r="C126" s="3"/>
      <c r="D126" s="3"/>
      <c r="E126" s="3"/>
      <c r="F126" s="3"/>
      <c r="G126" s="3"/>
      <c r="H126" s="3"/>
      <c r="I126" s="3"/>
      <c r="J126" s="3"/>
      <c r="K126" s="3"/>
      <c r="L126" s="3"/>
      <c r="M126" s="3"/>
      <c r="N126" s="3"/>
      <c r="O126" s="3"/>
    </row>
    <row r="127" spans="1:15" x14ac:dyDescent="0.25">
      <c r="A127" s="3"/>
      <c r="B127" s="3"/>
      <c r="C127" s="3"/>
      <c r="D127" s="3"/>
      <c r="E127" s="3"/>
      <c r="F127" s="3"/>
      <c r="G127" s="3"/>
      <c r="H127" s="3"/>
      <c r="I127" s="3"/>
      <c r="J127" s="3"/>
      <c r="K127" s="3"/>
      <c r="L127" s="3"/>
      <c r="M127" s="3"/>
      <c r="N127" s="3"/>
      <c r="O127" s="3"/>
    </row>
    <row r="128" spans="1:15" x14ac:dyDescent="0.25">
      <c r="A128" s="3"/>
      <c r="B128" s="3"/>
      <c r="C128" s="3"/>
      <c r="D128" s="3"/>
      <c r="E128" s="3"/>
      <c r="F128" s="3"/>
      <c r="G128" s="3"/>
      <c r="H128" s="3"/>
      <c r="I128" s="3"/>
      <c r="J128" s="3"/>
      <c r="K128" s="3"/>
      <c r="L128" s="3"/>
      <c r="M128" s="3"/>
      <c r="N128" s="3"/>
      <c r="O128" s="3"/>
    </row>
    <row r="129" spans="1:15" x14ac:dyDescent="0.25">
      <c r="A129" s="3"/>
      <c r="B129" s="3"/>
      <c r="C129" s="3"/>
      <c r="D129" s="3"/>
      <c r="E129" s="3"/>
      <c r="F129" s="3"/>
      <c r="G129" s="3"/>
      <c r="H129" s="3"/>
      <c r="I129" s="3"/>
      <c r="J129" s="3"/>
      <c r="K129" s="3"/>
      <c r="L129" s="3"/>
      <c r="M129" s="3"/>
      <c r="N129" s="3"/>
      <c r="O129" s="3"/>
    </row>
    <row r="130" spans="1:15" x14ac:dyDescent="0.25">
      <c r="A130" s="3"/>
      <c r="B130" s="3"/>
      <c r="C130" s="3"/>
      <c r="D130" s="3"/>
      <c r="E130" s="3"/>
      <c r="F130" s="3"/>
      <c r="G130" s="3"/>
      <c r="H130" s="3"/>
      <c r="I130" s="3"/>
      <c r="J130" s="3"/>
      <c r="K130" s="3"/>
      <c r="L130" s="3"/>
      <c r="M130" s="3"/>
      <c r="N130" s="3"/>
      <c r="O130" s="3"/>
    </row>
    <row r="131" spans="1:15" x14ac:dyDescent="0.25">
      <c r="A131" s="3"/>
      <c r="B131" s="3"/>
      <c r="C131" s="3"/>
      <c r="D131" s="3"/>
      <c r="E131" s="3"/>
      <c r="F131" s="3"/>
      <c r="G131" s="3"/>
      <c r="H131" s="3"/>
      <c r="I131" s="3"/>
      <c r="J131" s="3"/>
      <c r="K131" s="3"/>
      <c r="L131" s="3"/>
      <c r="M131" s="3"/>
      <c r="N131" s="3"/>
      <c r="O131" s="3"/>
    </row>
    <row r="132" spans="1:15" x14ac:dyDescent="0.25">
      <c r="A132" s="3"/>
      <c r="B132" s="3"/>
      <c r="C132" s="3"/>
      <c r="D132" s="3"/>
      <c r="E132" s="3"/>
      <c r="F132" s="3"/>
      <c r="G132" s="3"/>
      <c r="H132" s="3"/>
      <c r="I132" s="3"/>
      <c r="J132" s="3"/>
      <c r="K132" s="3"/>
      <c r="L132" s="3"/>
      <c r="M132" s="3"/>
      <c r="N132" s="3"/>
      <c r="O132" s="3"/>
    </row>
    <row r="133" spans="1:15" x14ac:dyDescent="0.25">
      <c r="A133" s="3"/>
      <c r="B133" s="3"/>
      <c r="C133" s="3"/>
      <c r="D133" s="3"/>
      <c r="E133" s="3"/>
      <c r="F133" s="3"/>
      <c r="G133" s="3"/>
      <c r="H133" s="3"/>
      <c r="I133" s="3"/>
      <c r="J133" s="3"/>
      <c r="K133" s="3"/>
      <c r="L133" s="3"/>
      <c r="M133" s="3"/>
      <c r="N133" s="3"/>
      <c r="O133" s="3"/>
    </row>
    <row r="134" spans="1:15" x14ac:dyDescent="0.25">
      <c r="A134" s="3"/>
      <c r="B134" s="3"/>
      <c r="C134" s="3"/>
      <c r="D134" s="3"/>
      <c r="E134" s="3"/>
      <c r="F134" s="3"/>
      <c r="G134" s="3"/>
      <c r="H134" s="3"/>
      <c r="I134" s="3"/>
      <c r="J134" s="3"/>
      <c r="K134" s="3"/>
      <c r="L134" s="3"/>
      <c r="M134" s="3"/>
      <c r="N134" s="3"/>
      <c r="O134" s="3"/>
    </row>
    <row r="135" spans="1:15" x14ac:dyDescent="0.25">
      <c r="A135" s="3"/>
      <c r="B135" s="3"/>
      <c r="C135" s="3"/>
      <c r="D135" s="3"/>
      <c r="E135" s="3"/>
      <c r="F135" s="3"/>
      <c r="G135" s="3"/>
      <c r="H135" s="3"/>
      <c r="I135" s="3"/>
      <c r="J135" s="3"/>
      <c r="K135" s="3"/>
      <c r="L135" s="3"/>
      <c r="M135" s="3"/>
      <c r="N135" s="3"/>
      <c r="O135" s="3"/>
    </row>
    <row r="136" spans="1:15" x14ac:dyDescent="0.25">
      <c r="A136" s="3"/>
      <c r="B136" s="3"/>
      <c r="C136" s="3"/>
      <c r="D136" s="3"/>
      <c r="E136" s="3"/>
      <c r="F136" s="3"/>
      <c r="G136" s="3"/>
      <c r="H136" s="3"/>
      <c r="I136" s="3"/>
      <c r="J136" s="3"/>
      <c r="K136" s="3"/>
      <c r="L136" s="3"/>
      <c r="M136" s="3"/>
      <c r="N136" s="3"/>
      <c r="O136" s="3"/>
    </row>
    <row r="137" spans="1:15" x14ac:dyDescent="0.25">
      <c r="A137" s="3"/>
      <c r="B137" s="3"/>
      <c r="C137" s="3"/>
      <c r="D137" s="3"/>
      <c r="E137" s="3"/>
      <c r="F137" s="3"/>
      <c r="G137" s="3"/>
      <c r="H137" s="3"/>
      <c r="I137" s="3"/>
      <c r="J137" s="3"/>
      <c r="K137" s="3"/>
      <c r="L137" s="3"/>
      <c r="M137" s="3"/>
      <c r="N137" s="3"/>
      <c r="O137" s="3"/>
    </row>
    <row r="138" spans="1:15" x14ac:dyDescent="0.25">
      <c r="A138" s="3"/>
      <c r="B138" s="3"/>
      <c r="C138" s="3"/>
      <c r="D138" s="3"/>
      <c r="E138" s="3"/>
      <c r="F138" s="3"/>
      <c r="G138" s="3"/>
      <c r="H138" s="3"/>
      <c r="I138" s="3"/>
      <c r="J138" s="3"/>
      <c r="K138" s="3"/>
      <c r="L138" s="3"/>
      <c r="M138" s="3"/>
      <c r="N138" s="3"/>
      <c r="O138" s="3"/>
    </row>
    <row r="139" spans="1:15" x14ac:dyDescent="0.25">
      <c r="A139" s="3"/>
      <c r="B139" s="3"/>
      <c r="C139" s="3"/>
      <c r="D139" s="3"/>
      <c r="E139" s="3"/>
      <c r="F139" s="3"/>
      <c r="G139" s="3"/>
      <c r="H139" s="3"/>
      <c r="I139" s="3"/>
      <c r="J139" s="3"/>
      <c r="K139" s="3"/>
      <c r="L139" s="3"/>
      <c r="M139" s="3"/>
      <c r="N139" s="3"/>
      <c r="O139" s="3"/>
    </row>
    <row r="140" spans="1:15" x14ac:dyDescent="0.25">
      <c r="A140" s="3"/>
      <c r="B140" s="3"/>
      <c r="C140" s="3"/>
      <c r="D140" s="3"/>
      <c r="E140" s="3"/>
      <c r="F140" s="3"/>
      <c r="G140" s="3"/>
      <c r="H140" s="3"/>
      <c r="I140" s="3"/>
      <c r="J140" s="3"/>
      <c r="K140" s="3"/>
      <c r="L140" s="3"/>
      <c r="M140" s="3"/>
      <c r="N140" s="3"/>
      <c r="O140" s="3"/>
    </row>
    <row r="141" spans="1:15" x14ac:dyDescent="0.25">
      <c r="A141" s="3"/>
      <c r="B141" s="3"/>
      <c r="C141" s="3"/>
      <c r="D141" s="3"/>
      <c r="E141" s="3"/>
      <c r="F141" s="3"/>
      <c r="G141" s="3"/>
      <c r="H141" s="3"/>
      <c r="I141" s="3"/>
      <c r="J141" s="3"/>
      <c r="K141" s="3"/>
      <c r="L141" s="3"/>
      <c r="M141" s="3"/>
      <c r="N141" s="3"/>
      <c r="O141" s="3"/>
    </row>
    <row r="142" spans="1:15" x14ac:dyDescent="0.25">
      <c r="A142" s="3"/>
      <c r="B142" s="3"/>
      <c r="C142" s="3"/>
      <c r="D142" s="3"/>
      <c r="E142" s="3"/>
      <c r="F142" s="3"/>
      <c r="G142" s="3"/>
      <c r="H142" s="3"/>
      <c r="I142" s="3"/>
      <c r="J142" s="3"/>
      <c r="K142" s="3"/>
      <c r="L142" s="3"/>
      <c r="M142" s="3"/>
      <c r="N142" s="3"/>
      <c r="O142" s="3"/>
    </row>
    <row r="143" spans="1:15" x14ac:dyDescent="0.25">
      <c r="A143" s="3"/>
      <c r="B143" s="3"/>
      <c r="C143" s="3"/>
      <c r="D143" s="3"/>
      <c r="E143" s="3"/>
      <c r="F143" s="3"/>
      <c r="G143" s="3"/>
      <c r="H143" s="3"/>
      <c r="I143" s="3"/>
      <c r="J143" s="3"/>
      <c r="K143" s="3"/>
      <c r="L143" s="3"/>
      <c r="M143" s="3"/>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229</v>
      </c>
    </row>
    <row r="4" spans="1:15" x14ac:dyDescent="0.25">
      <c r="A4" t="s">
        <v>230</v>
      </c>
    </row>
    <row r="5" spans="1:15" x14ac:dyDescent="0.25">
      <c r="A5" t="s">
        <v>250</v>
      </c>
    </row>
    <row r="6" spans="1:15" x14ac:dyDescent="0.25">
      <c r="A6" t="s">
        <v>251</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64</v>
      </c>
      <c r="C11" s="3" t="s">
        <v>63</v>
      </c>
      <c r="D11" s="3" t="s">
        <v>63</v>
      </c>
      <c r="E11" s="3" t="s">
        <v>63</v>
      </c>
      <c r="F11" s="3">
        <v>49</v>
      </c>
      <c r="G11" s="3" t="s">
        <v>63</v>
      </c>
      <c r="H11" s="3">
        <v>54</v>
      </c>
      <c r="I11" s="3" t="s">
        <v>63</v>
      </c>
      <c r="J11" s="3" t="s">
        <v>63</v>
      </c>
      <c r="K11" s="3" t="s">
        <v>63</v>
      </c>
      <c r="L11" s="3" t="s">
        <v>63</v>
      </c>
      <c r="M11" s="3" t="s">
        <v>63</v>
      </c>
      <c r="N11" s="3"/>
      <c r="O11" s="3"/>
    </row>
    <row r="12" spans="1:15" x14ac:dyDescent="0.25">
      <c r="A12" s="3" t="s">
        <v>61</v>
      </c>
      <c r="B12" s="3" t="s">
        <v>65</v>
      </c>
      <c r="C12" s="3" t="s">
        <v>63</v>
      </c>
      <c r="D12" s="3" t="s">
        <v>63</v>
      </c>
      <c r="E12" s="3" t="s">
        <v>63</v>
      </c>
      <c r="F12" s="3" t="s">
        <v>63</v>
      </c>
      <c r="G12" s="3" t="s">
        <v>63</v>
      </c>
      <c r="H12" s="3">
        <v>56</v>
      </c>
      <c r="I12" s="3" t="s">
        <v>63</v>
      </c>
      <c r="J12" s="3" t="s">
        <v>63</v>
      </c>
      <c r="K12" s="3" t="s">
        <v>63</v>
      </c>
      <c r="L12" s="3" t="s">
        <v>63</v>
      </c>
      <c r="M12" s="3" t="s">
        <v>63</v>
      </c>
      <c r="N12" s="3"/>
      <c r="O12" s="3"/>
    </row>
    <row r="13" spans="1:15" x14ac:dyDescent="0.25">
      <c r="A13" s="3" t="s">
        <v>61</v>
      </c>
      <c r="B13" s="3" t="s">
        <v>66</v>
      </c>
      <c r="C13" s="3" t="s">
        <v>63</v>
      </c>
      <c r="D13" s="3" t="s">
        <v>63</v>
      </c>
      <c r="E13" s="3" t="s">
        <v>63</v>
      </c>
      <c r="F13" s="3" t="s">
        <v>63</v>
      </c>
      <c r="G13" s="3" t="s">
        <v>63</v>
      </c>
      <c r="H13" s="3" t="s">
        <v>63</v>
      </c>
      <c r="I13" s="3" t="s">
        <v>63</v>
      </c>
      <c r="J13" s="3">
        <v>38.299999999999997</v>
      </c>
      <c r="K13" s="3" t="s">
        <v>63</v>
      </c>
      <c r="L13" s="3" t="s">
        <v>63</v>
      </c>
      <c r="M13" s="3" t="s">
        <v>63</v>
      </c>
      <c r="N13" s="3"/>
      <c r="O13" s="3"/>
    </row>
    <row r="14" spans="1:15" x14ac:dyDescent="0.25">
      <c r="A14" s="3" t="s">
        <v>61</v>
      </c>
      <c r="B14" s="3" t="s">
        <v>68</v>
      </c>
      <c r="C14" s="3" t="s">
        <v>63</v>
      </c>
      <c r="D14" s="3" t="s">
        <v>63</v>
      </c>
      <c r="E14" s="3">
        <v>42.945099999999996</v>
      </c>
      <c r="F14" s="3" t="s">
        <v>63</v>
      </c>
      <c r="G14" s="3" t="s">
        <v>63</v>
      </c>
      <c r="H14" s="3" t="s">
        <v>63</v>
      </c>
      <c r="I14" s="3" t="s">
        <v>63</v>
      </c>
      <c r="J14" s="3" t="s">
        <v>63</v>
      </c>
      <c r="K14" s="3">
        <v>35.810290000000002</v>
      </c>
      <c r="L14" s="3" t="s">
        <v>63</v>
      </c>
      <c r="M14" s="3" t="s">
        <v>63</v>
      </c>
      <c r="N14" s="3"/>
      <c r="O14" s="3"/>
    </row>
    <row r="15" spans="1:15" x14ac:dyDescent="0.25">
      <c r="A15" s="3" t="s">
        <v>61</v>
      </c>
      <c r="B15" s="3" t="s">
        <v>69</v>
      </c>
      <c r="C15" s="3" t="s">
        <v>63</v>
      </c>
      <c r="D15" s="3" t="s">
        <v>63</v>
      </c>
      <c r="E15" s="3" t="s">
        <v>63</v>
      </c>
      <c r="F15" s="3" t="s">
        <v>63</v>
      </c>
      <c r="G15" s="3" t="s">
        <v>63</v>
      </c>
      <c r="H15" s="3" t="s">
        <v>63</v>
      </c>
      <c r="I15" s="3" t="s">
        <v>63</v>
      </c>
      <c r="J15" s="3">
        <v>48.5</v>
      </c>
      <c r="K15" s="3" t="s">
        <v>63</v>
      </c>
      <c r="L15" s="3" t="s">
        <v>63</v>
      </c>
      <c r="M15" s="3" t="s">
        <v>63</v>
      </c>
      <c r="N15" s="3"/>
      <c r="O15" s="3"/>
    </row>
    <row r="16" spans="1:15" x14ac:dyDescent="0.25">
      <c r="A16" s="3" t="s">
        <v>61</v>
      </c>
      <c r="B16" s="3" t="s">
        <v>71</v>
      </c>
      <c r="C16" s="3" t="s">
        <v>63</v>
      </c>
      <c r="D16" s="3" t="s">
        <v>63</v>
      </c>
      <c r="E16" s="3" t="s">
        <v>63</v>
      </c>
      <c r="F16" s="3" t="s">
        <v>63</v>
      </c>
      <c r="G16" s="3" t="s">
        <v>63</v>
      </c>
      <c r="H16" s="3" t="s">
        <v>63</v>
      </c>
      <c r="I16" s="3" t="s">
        <v>63</v>
      </c>
      <c r="J16" s="3">
        <v>99.5</v>
      </c>
      <c r="K16" s="3" t="s">
        <v>63</v>
      </c>
      <c r="L16" s="3" t="s">
        <v>63</v>
      </c>
      <c r="M16" s="3" t="s">
        <v>63</v>
      </c>
      <c r="N16" s="3"/>
      <c r="O16" s="3"/>
    </row>
    <row r="17" spans="1:15" x14ac:dyDescent="0.25">
      <c r="A17" s="3" t="s">
        <v>61</v>
      </c>
      <c r="B17" s="3" t="s">
        <v>73</v>
      </c>
      <c r="C17" s="3" t="s">
        <v>63</v>
      </c>
      <c r="D17" s="3" t="s">
        <v>63</v>
      </c>
      <c r="E17" s="3" t="s">
        <v>63</v>
      </c>
      <c r="F17" s="3" t="s">
        <v>63</v>
      </c>
      <c r="G17" s="3" t="s">
        <v>63</v>
      </c>
      <c r="H17" s="3" t="s">
        <v>63</v>
      </c>
      <c r="I17" s="3">
        <v>21.27</v>
      </c>
      <c r="J17" s="3" t="s">
        <v>63</v>
      </c>
      <c r="K17" s="3" t="s">
        <v>63</v>
      </c>
      <c r="L17" s="3" t="s">
        <v>63</v>
      </c>
      <c r="M17" s="3" t="s">
        <v>63</v>
      </c>
      <c r="N17" s="3"/>
      <c r="O17" s="3"/>
    </row>
    <row r="18" spans="1:15" x14ac:dyDescent="0.25">
      <c r="A18" s="3" t="s">
        <v>77</v>
      </c>
      <c r="B18" s="3" t="s">
        <v>78</v>
      </c>
      <c r="C18" s="3" t="s">
        <v>63</v>
      </c>
      <c r="D18" s="3" t="s">
        <v>63</v>
      </c>
      <c r="E18" s="3" t="s">
        <v>63</v>
      </c>
      <c r="F18" s="3" t="s">
        <v>63</v>
      </c>
      <c r="G18" s="3" t="s">
        <v>63</v>
      </c>
      <c r="H18" s="3" t="s">
        <v>63</v>
      </c>
      <c r="I18" s="3" t="s">
        <v>63</v>
      </c>
      <c r="J18" s="3" t="s">
        <v>63</v>
      </c>
      <c r="K18" s="3">
        <v>48.197510000000001</v>
      </c>
      <c r="L18" s="3" t="s">
        <v>63</v>
      </c>
      <c r="M18" s="3" t="s">
        <v>63</v>
      </c>
      <c r="N18" s="3"/>
      <c r="O18" s="3"/>
    </row>
    <row r="19" spans="1:15" x14ac:dyDescent="0.25">
      <c r="A19" s="3" t="s">
        <v>77</v>
      </c>
      <c r="B19" s="3" t="s">
        <v>79</v>
      </c>
      <c r="C19" s="3" t="s">
        <v>63</v>
      </c>
      <c r="D19" s="3" t="s">
        <v>63</v>
      </c>
      <c r="E19" s="3" t="s">
        <v>63</v>
      </c>
      <c r="F19" s="3" t="s">
        <v>63</v>
      </c>
      <c r="G19" s="3" t="s">
        <v>63</v>
      </c>
      <c r="H19" s="3">
        <v>7.5055500000000004</v>
      </c>
      <c r="I19" s="3" t="s">
        <v>63</v>
      </c>
      <c r="J19" s="3" t="s">
        <v>63</v>
      </c>
      <c r="K19" s="3" t="s">
        <v>63</v>
      </c>
      <c r="L19" s="3" t="s">
        <v>63</v>
      </c>
      <c r="M19" s="3" t="s">
        <v>63</v>
      </c>
      <c r="N19" s="3"/>
      <c r="O19" s="3"/>
    </row>
    <row r="20" spans="1:15" x14ac:dyDescent="0.25">
      <c r="A20" s="3" t="s">
        <v>77</v>
      </c>
      <c r="B20" s="3" t="s">
        <v>233</v>
      </c>
      <c r="C20" s="3" t="s">
        <v>63</v>
      </c>
      <c r="D20" s="3" t="s">
        <v>63</v>
      </c>
      <c r="E20" s="3" t="s">
        <v>63</v>
      </c>
      <c r="F20" s="3" t="s">
        <v>63</v>
      </c>
      <c r="G20" s="3" t="s">
        <v>63</v>
      </c>
      <c r="H20" s="3" t="s">
        <v>63</v>
      </c>
      <c r="I20" s="3">
        <v>79.599999999999994</v>
      </c>
      <c r="J20" s="3" t="s">
        <v>63</v>
      </c>
      <c r="K20" s="3" t="s">
        <v>63</v>
      </c>
      <c r="L20" s="3" t="s">
        <v>63</v>
      </c>
      <c r="M20" s="3" t="s">
        <v>63</v>
      </c>
      <c r="N20" s="3"/>
      <c r="O20" s="3"/>
    </row>
    <row r="21" spans="1:15" ht="30" x14ac:dyDescent="0.25">
      <c r="A21" s="3" t="s">
        <v>77</v>
      </c>
      <c r="B21" s="3" t="s">
        <v>80</v>
      </c>
      <c r="C21" s="3" t="s">
        <v>63</v>
      </c>
      <c r="D21" s="3" t="s">
        <v>63</v>
      </c>
      <c r="E21" s="3">
        <v>93.210009999999997</v>
      </c>
      <c r="F21" s="3" t="s">
        <v>63</v>
      </c>
      <c r="G21" s="3" t="s">
        <v>63</v>
      </c>
      <c r="H21" s="3">
        <v>90.708979999999997</v>
      </c>
      <c r="I21" s="3" t="s">
        <v>63</v>
      </c>
      <c r="J21" s="3" t="s">
        <v>63</v>
      </c>
      <c r="K21" s="3">
        <v>87.402029999999996</v>
      </c>
      <c r="L21" s="3" t="s">
        <v>63</v>
      </c>
      <c r="M21" s="3" t="s">
        <v>63</v>
      </c>
      <c r="N21" s="3"/>
      <c r="O21" s="3"/>
    </row>
    <row r="22" spans="1:15" x14ac:dyDescent="0.25">
      <c r="A22" s="3" t="s">
        <v>77</v>
      </c>
      <c r="B22" s="3" t="s">
        <v>81</v>
      </c>
      <c r="C22" s="3" t="s">
        <v>63</v>
      </c>
      <c r="D22" s="3" t="s">
        <v>63</v>
      </c>
      <c r="E22" s="3">
        <v>88.543369999999996</v>
      </c>
      <c r="F22" s="3" t="s">
        <v>63</v>
      </c>
      <c r="G22" s="3" t="s">
        <v>63</v>
      </c>
      <c r="H22" s="3" t="s">
        <v>63</v>
      </c>
      <c r="I22" s="3" t="s">
        <v>63</v>
      </c>
      <c r="J22" s="3" t="s">
        <v>63</v>
      </c>
      <c r="K22" s="3">
        <v>89.196759999999998</v>
      </c>
      <c r="L22" s="3" t="s">
        <v>63</v>
      </c>
      <c r="M22" s="3" t="s">
        <v>63</v>
      </c>
      <c r="N22" s="3"/>
      <c r="O22" s="3"/>
    </row>
    <row r="23" spans="1:15" x14ac:dyDescent="0.25">
      <c r="A23" s="3" t="s">
        <v>77</v>
      </c>
      <c r="B23" s="3" t="s">
        <v>82</v>
      </c>
      <c r="C23" s="3" t="s">
        <v>63</v>
      </c>
      <c r="D23" s="3" t="s">
        <v>63</v>
      </c>
      <c r="E23" s="3">
        <v>44.754080000000002</v>
      </c>
      <c r="F23" s="3" t="s">
        <v>63</v>
      </c>
      <c r="G23" s="3" t="s">
        <v>63</v>
      </c>
      <c r="H23" s="3">
        <v>44.621850000000002</v>
      </c>
      <c r="I23" s="3" t="s">
        <v>63</v>
      </c>
      <c r="J23" s="3" t="s">
        <v>63</v>
      </c>
      <c r="K23" s="3">
        <v>30.091740000000001</v>
      </c>
      <c r="L23" s="3" t="s">
        <v>63</v>
      </c>
      <c r="M23" s="3" t="s">
        <v>63</v>
      </c>
      <c r="N23" s="3"/>
      <c r="O23" s="3"/>
    </row>
    <row r="24" spans="1:15" x14ac:dyDescent="0.25">
      <c r="A24" s="3" t="s">
        <v>77</v>
      </c>
      <c r="B24" s="3" t="s">
        <v>85</v>
      </c>
      <c r="C24" s="3" t="s">
        <v>63</v>
      </c>
      <c r="D24" s="3" t="s">
        <v>63</v>
      </c>
      <c r="E24" s="3">
        <v>47.278390000000002</v>
      </c>
      <c r="F24" s="3" t="s">
        <v>63</v>
      </c>
      <c r="G24" s="3" t="s">
        <v>63</v>
      </c>
      <c r="H24" s="3" t="s">
        <v>63</v>
      </c>
      <c r="I24" s="3" t="s">
        <v>63</v>
      </c>
      <c r="J24" s="3" t="s">
        <v>63</v>
      </c>
      <c r="K24" s="3">
        <v>54.167200000000001</v>
      </c>
      <c r="L24" s="3" t="s">
        <v>63</v>
      </c>
      <c r="M24" s="3" t="s">
        <v>63</v>
      </c>
      <c r="N24" s="3"/>
      <c r="O24" s="3"/>
    </row>
    <row r="25" spans="1:15" x14ac:dyDescent="0.25">
      <c r="A25" s="3" t="s">
        <v>77</v>
      </c>
      <c r="B25" s="3" t="s">
        <v>252</v>
      </c>
      <c r="C25" s="3" t="s">
        <v>63</v>
      </c>
      <c r="D25" s="3" t="s">
        <v>63</v>
      </c>
      <c r="E25" s="3" t="s">
        <v>63</v>
      </c>
      <c r="F25" s="3" t="s">
        <v>63</v>
      </c>
      <c r="G25" s="3" t="s">
        <v>63</v>
      </c>
      <c r="H25" s="3" t="s">
        <v>63</v>
      </c>
      <c r="I25" s="3" t="s">
        <v>63</v>
      </c>
      <c r="J25" s="3" t="s">
        <v>63</v>
      </c>
      <c r="K25" s="3">
        <v>19.377289999999999</v>
      </c>
      <c r="L25" s="3" t="s">
        <v>63</v>
      </c>
      <c r="M25" s="3" t="s">
        <v>63</v>
      </c>
      <c r="N25" s="3"/>
      <c r="O25" s="3"/>
    </row>
    <row r="26" spans="1:15" x14ac:dyDescent="0.25">
      <c r="A26" s="3" t="s">
        <v>77</v>
      </c>
      <c r="B26" s="3" t="s">
        <v>253</v>
      </c>
      <c r="C26" s="3" t="s">
        <v>63</v>
      </c>
      <c r="D26" s="3" t="s">
        <v>63</v>
      </c>
      <c r="E26" s="3">
        <v>92.352369999999993</v>
      </c>
      <c r="F26" s="3" t="s">
        <v>63</v>
      </c>
      <c r="G26" s="3" t="s">
        <v>63</v>
      </c>
      <c r="H26" s="3">
        <v>86.342969999999994</v>
      </c>
      <c r="I26" s="3" t="s">
        <v>63</v>
      </c>
      <c r="J26" s="3" t="s">
        <v>63</v>
      </c>
      <c r="K26" s="3">
        <v>84.891729999999995</v>
      </c>
      <c r="L26" s="3" t="s">
        <v>63</v>
      </c>
      <c r="M26" s="3" t="s">
        <v>63</v>
      </c>
      <c r="N26" s="3"/>
      <c r="O26" s="3"/>
    </row>
    <row r="27" spans="1:15" x14ac:dyDescent="0.25">
      <c r="A27" s="3" t="s">
        <v>77</v>
      </c>
      <c r="B27" s="3" t="s">
        <v>88</v>
      </c>
      <c r="C27" s="3" t="s">
        <v>63</v>
      </c>
      <c r="D27" s="3" t="s">
        <v>63</v>
      </c>
      <c r="E27" s="3">
        <v>90.133499999999998</v>
      </c>
      <c r="F27" s="3" t="s">
        <v>63</v>
      </c>
      <c r="G27" s="3" t="s">
        <v>63</v>
      </c>
      <c r="H27" s="3">
        <v>88.850710000000007</v>
      </c>
      <c r="I27" s="3" t="s">
        <v>63</v>
      </c>
      <c r="J27" s="3" t="s">
        <v>63</v>
      </c>
      <c r="K27" s="3">
        <v>88.752780000000001</v>
      </c>
      <c r="L27" s="3" t="s">
        <v>63</v>
      </c>
      <c r="M27" s="3" t="s">
        <v>63</v>
      </c>
      <c r="N27" s="3"/>
      <c r="O27" s="3"/>
    </row>
    <row r="28" spans="1:15" x14ac:dyDescent="0.25">
      <c r="A28" s="3" t="s">
        <v>77</v>
      </c>
      <c r="B28" s="3" t="s">
        <v>89</v>
      </c>
      <c r="C28" s="3" t="s">
        <v>63</v>
      </c>
      <c r="D28" s="3" t="s">
        <v>63</v>
      </c>
      <c r="E28" s="3">
        <v>67.030590000000004</v>
      </c>
      <c r="F28" s="3" t="s">
        <v>63</v>
      </c>
      <c r="G28" s="3" t="s">
        <v>63</v>
      </c>
      <c r="H28" s="3">
        <v>50.021059999999999</v>
      </c>
      <c r="I28" s="3" t="s">
        <v>63</v>
      </c>
      <c r="J28" s="3" t="s">
        <v>63</v>
      </c>
      <c r="K28" s="3">
        <v>40.455249999999999</v>
      </c>
      <c r="L28" s="3" t="s">
        <v>63</v>
      </c>
      <c r="M28" s="3" t="s">
        <v>63</v>
      </c>
      <c r="N28" s="3"/>
      <c r="O28" s="3"/>
    </row>
    <row r="29" spans="1:15" x14ac:dyDescent="0.25">
      <c r="A29" s="3" t="s">
        <v>77</v>
      </c>
      <c r="B29" s="3" t="s">
        <v>91</v>
      </c>
      <c r="C29" s="3" t="s">
        <v>63</v>
      </c>
      <c r="D29" s="3" t="s">
        <v>63</v>
      </c>
      <c r="E29" s="3">
        <v>90.584689999999995</v>
      </c>
      <c r="F29" s="3" t="s">
        <v>63</v>
      </c>
      <c r="G29" s="3" t="s">
        <v>63</v>
      </c>
      <c r="H29" s="3">
        <v>86.156649999999999</v>
      </c>
      <c r="I29" s="3" t="s">
        <v>63</v>
      </c>
      <c r="J29" s="3" t="s">
        <v>63</v>
      </c>
      <c r="K29" s="3" t="s">
        <v>63</v>
      </c>
      <c r="L29" s="3" t="s">
        <v>63</v>
      </c>
      <c r="M29" s="3" t="s">
        <v>63</v>
      </c>
      <c r="N29" s="3"/>
      <c r="O29" s="3"/>
    </row>
    <row r="30" spans="1:15" x14ac:dyDescent="0.25">
      <c r="A30" s="3" t="s">
        <v>92</v>
      </c>
      <c r="B30" s="3" t="s">
        <v>93</v>
      </c>
      <c r="C30" s="3" t="s">
        <v>63</v>
      </c>
      <c r="D30" s="3" t="s">
        <v>63</v>
      </c>
      <c r="E30" s="3">
        <v>47.664560000000002</v>
      </c>
      <c r="F30" s="3" t="s">
        <v>63</v>
      </c>
      <c r="G30" s="3" t="s">
        <v>63</v>
      </c>
      <c r="H30" s="3" t="s">
        <v>63</v>
      </c>
      <c r="I30" s="3" t="s">
        <v>63</v>
      </c>
      <c r="J30" s="3" t="s">
        <v>63</v>
      </c>
      <c r="K30" s="3">
        <v>47.764319999999998</v>
      </c>
      <c r="L30" s="3" t="s">
        <v>63</v>
      </c>
      <c r="M30" s="3" t="s">
        <v>63</v>
      </c>
      <c r="N30" s="3"/>
      <c r="O30" s="3"/>
    </row>
    <row r="31" spans="1:15" x14ac:dyDescent="0.25">
      <c r="A31" s="3" t="s">
        <v>92</v>
      </c>
      <c r="B31" s="3" t="s">
        <v>95</v>
      </c>
      <c r="C31" s="3" t="s">
        <v>63</v>
      </c>
      <c r="D31" s="3" t="s">
        <v>63</v>
      </c>
      <c r="E31" s="3">
        <v>80.509780000000006</v>
      </c>
      <c r="F31" s="3" t="s">
        <v>63</v>
      </c>
      <c r="G31" s="3" t="s">
        <v>63</v>
      </c>
      <c r="H31" s="3">
        <v>77.460340000000002</v>
      </c>
      <c r="I31" s="3" t="s">
        <v>63</v>
      </c>
      <c r="J31" s="3" t="s">
        <v>63</v>
      </c>
      <c r="K31" s="3">
        <v>76.376739999999998</v>
      </c>
      <c r="L31" s="3" t="s">
        <v>63</v>
      </c>
      <c r="M31" s="3" t="s">
        <v>63</v>
      </c>
      <c r="N31" s="3"/>
      <c r="O31" s="3"/>
    </row>
    <row r="32" spans="1:15" x14ac:dyDescent="0.25">
      <c r="A32" s="3" t="s">
        <v>92</v>
      </c>
      <c r="B32" s="3" t="s">
        <v>96</v>
      </c>
      <c r="C32" s="3" t="s">
        <v>63</v>
      </c>
      <c r="D32" s="3" t="s">
        <v>63</v>
      </c>
      <c r="E32" s="3" t="s">
        <v>63</v>
      </c>
      <c r="F32" s="3" t="s">
        <v>63</v>
      </c>
      <c r="G32" s="3" t="s">
        <v>63</v>
      </c>
      <c r="H32" s="3" t="s">
        <v>63</v>
      </c>
      <c r="I32" s="3" t="s">
        <v>63</v>
      </c>
      <c r="J32" s="3" t="s">
        <v>63</v>
      </c>
      <c r="K32" s="3">
        <v>76.589730000000003</v>
      </c>
      <c r="L32" s="3" t="s">
        <v>63</v>
      </c>
      <c r="M32" s="3" t="s">
        <v>63</v>
      </c>
      <c r="N32" s="3"/>
      <c r="O32" s="3"/>
    </row>
    <row r="33" spans="1:15" x14ac:dyDescent="0.25">
      <c r="A33" s="3" t="s">
        <v>92</v>
      </c>
      <c r="B33" s="3" t="s">
        <v>97</v>
      </c>
      <c r="C33" s="3" t="s">
        <v>63</v>
      </c>
      <c r="D33" s="3" t="s">
        <v>63</v>
      </c>
      <c r="E33" s="3">
        <v>83.923540000000003</v>
      </c>
      <c r="F33" s="3" t="s">
        <v>63</v>
      </c>
      <c r="G33" s="3" t="s">
        <v>63</v>
      </c>
      <c r="H33" s="3">
        <v>80.465469999999996</v>
      </c>
      <c r="I33" s="3" t="s">
        <v>63</v>
      </c>
      <c r="J33" s="3" t="s">
        <v>63</v>
      </c>
      <c r="K33" s="3">
        <v>78.746539999999996</v>
      </c>
      <c r="L33" s="3" t="s">
        <v>63</v>
      </c>
      <c r="M33" s="3" t="s">
        <v>63</v>
      </c>
      <c r="N33" s="3"/>
      <c r="O33" s="3"/>
    </row>
    <row r="34" spans="1:15" x14ac:dyDescent="0.25">
      <c r="A34" s="3" t="s">
        <v>92</v>
      </c>
      <c r="B34" s="3" t="s">
        <v>254</v>
      </c>
      <c r="C34" s="3" t="s">
        <v>63</v>
      </c>
      <c r="D34" s="3" t="s">
        <v>63</v>
      </c>
      <c r="E34" s="3" t="s">
        <v>63</v>
      </c>
      <c r="F34" s="3" t="s">
        <v>63</v>
      </c>
      <c r="G34" s="3" t="s">
        <v>63</v>
      </c>
      <c r="H34" s="3" t="s">
        <v>63</v>
      </c>
      <c r="I34" s="3" t="s">
        <v>63</v>
      </c>
      <c r="J34" s="3" t="s">
        <v>63</v>
      </c>
      <c r="K34" s="3">
        <v>46.324930000000002</v>
      </c>
      <c r="L34" s="3" t="s">
        <v>63</v>
      </c>
      <c r="M34" s="3" t="s">
        <v>63</v>
      </c>
      <c r="N34" s="3"/>
      <c r="O34" s="3"/>
    </row>
    <row r="35" spans="1:15" x14ac:dyDescent="0.25">
      <c r="A35" s="3" t="s">
        <v>92</v>
      </c>
      <c r="B35" s="3" t="s">
        <v>99</v>
      </c>
      <c r="C35" s="3" t="s">
        <v>63</v>
      </c>
      <c r="D35" s="3" t="s">
        <v>63</v>
      </c>
      <c r="E35" s="3">
        <v>60.609169999999999</v>
      </c>
      <c r="F35" s="3" t="s">
        <v>63</v>
      </c>
      <c r="G35" s="3" t="s">
        <v>63</v>
      </c>
      <c r="H35" s="3">
        <v>58.530540000000002</v>
      </c>
      <c r="I35" s="3" t="s">
        <v>63</v>
      </c>
      <c r="J35" s="3" t="s">
        <v>63</v>
      </c>
      <c r="K35" s="3">
        <v>52.897199999999998</v>
      </c>
      <c r="L35" s="3" t="s">
        <v>63</v>
      </c>
      <c r="M35" s="3" t="s">
        <v>63</v>
      </c>
      <c r="N35" s="3"/>
      <c r="O35" s="3"/>
    </row>
    <row r="36" spans="1:15" x14ac:dyDescent="0.25">
      <c r="A36" s="3" t="s">
        <v>92</v>
      </c>
      <c r="B36" s="3" t="s">
        <v>100</v>
      </c>
      <c r="C36" s="3" t="s">
        <v>63</v>
      </c>
      <c r="D36" s="3" t="s">
        <v>63</v>
      </c>
      <c r="E36" s="3">
        <v>89.10521</v>
      </c>
      <c r="F36" s="3" t="s">
        <v>63</v>
      </c>
      <c r="G36" s="3" t="s">
        <v>63</v>
      </c>
      <c r="H36" s="3">
        <v>89.318579999999997</v>
      </c>
      <c r="I36" s="3" t="s">
        <v>63</v>
      </c>
      <c r="J36" s="3" t="s">
        <v>63</v>
      </c>
      <c r="K36" s="3">
        <v>86.249690000000001</v>
      </c>
      <c r="L36" s="3" t="s">
        <v>63</v>
      </c>
      <c r="M36" s="3" t="s">
        <v>63</v>
      </c>
      <c r="N36" s="3"/>
      <c r="O36" s="3"/>
    </row>
    <row r="37" spans="1:15" x14ac:dyDescent="0.25">
      <c r="A37" s="3" t="s">
        <v>92</v>
      </c>
      <c r="B37" s="3" t="s">
        <v>101</v>
      </c>
      <c r="C37" s="3" t="s">
        <v>63</v>
      </c>
      <c r="D37" s="3" t="s">
        <v>63</v>
      </c>
      <c r="E37" s="3">
        <v>81.30265</v>
      </c>
      <c r="F37" s="3" t="s">
        <v>63</v>
      </c>
      <c r="G37" s="3" t="s">
        <v>63</v>
      </c>
      <c r="H37" s="3">
        <v>80.134119999999996</v>
      </c>
      <c r="I37" s="3" t="s">
        <v>63</v>
      </c>
      <c r="J37" s="3" t="s">
        <v>63</v>
      </c>
      <c r="K37" s="3">
        <v>78.42116</v>
      </c>
      <c r="L37" s="3" t="s">
        <v>63</v>
      </c>
      <c r="M37" s="3" t="s">
        <v>63</v>
      </c>
      <c r="N37" s="3"/>
      <c r="O37" s="3"/>
    </row>
    <row r="38" spans="1:15" x14ac:dyDescent="0.25">
      <c r="A38" s="3" t="s">
        <v>92</v>
      </c>
      <c r="B38" s="3" t="s">
        <v>102</v>
      </c>
      <c r="C38" s="3" t="s">
        <v>63</v>
      </c>
      <c r="D38" s="3" t="s">
        <v>63</v>
      </c>
      <c r="E38" s="3">
        <v>83.134110000000007</v>
      </c>
      <c r="F38" s="3" t="s">
        <v>63</v>
      </c>
      <c r="G38" s="3" t="s">
        <v>63</v>
      </c>
      <c r="H38" s="3">
        <v>77.976740000000007</v>
      </c>
      <c r="I38" s="3" t="s">
        <v>63</v>
      </c>
      <c r="J38" s="3" t="s">
        <v>63</v>
      </c>
      <c r="K38" s="3">
        <v>79.259519999999995</v>
      </c>
      <c r="L38" s="3" t="s">
        <v>63</v>
      </c>
      <c r="M38" s="3" t="s">
        <v>63</v>
      </c>
      <c r="N38" s="3"/>
      <c r="O38" s="3"/>
    </row>
    <row r="39" spans="1:15" x14ac:dyDescent="0.25">
      <c r="A39" s="3" t="s">
        <v>92</v>
      </c>
      <c r="B39" s="3" t="s">
        <v>103</v>
      </c>
      <c r="C39" s="3" t="s">
        <v>63</v>
      </c>
      <c r="D39" s="3" t="s">
        <v>63</v>
      </c>
      <c r="E39" s="3">
        <v>85.355779999999996</v>
      </c>
      <c r="F39" s="3" t="s">
        <v>63</v>
      </c>
      <c r="G39" s="3" t="s">
        <v>63</v>
      </c>
      <c r="H39" s="3">
        <v>85.004819999999995</v>
      </c>
      <c r="I39" s="3" t="s">
        <v>63</v>
      </c>
      <c r="J39" s="3" t="s">
        <v>63</v>
      </c>
      <c r="K39" s="3">
        <v>84.000470000000007</v>
      </c>
      <c r="L39" s="3" t="s">
        <v>63</v>
      </c>
      <c r="M39" s="3" t="s">
        <v>63</v>
      </c>
      <c r="N39" s="3"/>
      <c r="O39" s="3"/>
    </row>
    <row r="40" spans="1:15" x14ac:dyDescent="0.25">
      <c r="A40" s="3" t="s">
        <v>92</v>
      </c>
      <c r="B40" s="3" t="s">
        <v>104</v>
      </c>
      <c r="C40" s="3" t="s">
        <v>63</v>
      </c>
      <c r="D40" s="3" t="s">
        <v>63</v>
      </c>
      <c r="E40" s="3">
        <v>90.875929999999997</v>
      </c>
      <c r="F40" s="3" t="s">
        <v>63</v>
      </c>
      <c r="G40" s="3" t="s">
        <v>63</v>
      </c>
      <c r="H40" s="3">
        <v>89.362679999999997</v>
      </c>
      <c r="I40" s="3" t="s">
        <v>63</v>
      </c>
      <c r="J40" s="3" t="s">
        <v>63</v>
      </c>
      <c r="K40" s="3">
        <v>88.945719999999994</v>
      </c>
      <c r="L40" s="3" t="s">
        <v>63</v>
      </c>
      <c r="M40" s="3" t="s">
        <v>63</v>
      </c>
      <c r="N40" s="3"/>
      <c r="O40" s="3"/>
    </row>
    <row r="41" spans="1:15" x14ac:dyDescent="0.25">
      <c r="A41" s="3" t="s">
        <v>92</v>
      </c>
      <c r="B41" s="3" t="s">
        <v>105</v>
      </c>
      <c r="C41" s="3" t="s">
        <v>63</v>
      </c>
      <c r="D41" s="3" t="s">
        <v>63</v>
      </c>
      <c r="E41" s="3">
        <v>88.650540000000007</v>
      </c>
      <c r="F41" s="3" t="s">
        <v>63</v>
      </c>
      <c r="G41" s="3" t="s">
        <v>63</v>
      </c>
      <c r="H41" s="3">
        <v>88.908510000000007</v>
      </c>
      <c r="I41" s="3" t="s">
        <v>63</v>
      </c>
      <c r="J41" s="3" t="s">
        <v>63</v>
      </c>
      <c r="K41" s="3">
        <v>86.455470000000005</v>
      </c>
      <c r="L41" s="3" t="s">
        <v>63</v>
      </c>
      <c r="M41" s="3" t="s">
        <v>63</v>
      </c>
      <c r="N41" s="3"/>
      <c r="O41" s="3"/>
    </row>
    <row r="42" spans="1:15" x14ac:dyDescent="0.25">
      <c r="A42" s="3" t="s">
        <v>92</v>
      </c>
      <c r="B42" s="3" t="s">
        <v>106</v>
      </c>
      <c r="C42" s="3" t="s">
        <v>63</v>
      </c>
      <c r="D42" s="3" t="s">
        <v>63</v>
      </c>
      <c r="E42" s="3">
        <v>81.083460000000002</v>
      </c>
      <c r="F42" s="3" t="s">
        <v>63</v>
      </c>
      <c r="G42" s="3" t="s">
        <v>63</v>
      </c>
      <c r="H42" s="3">
        <v>78.513919999999999</v>
      </c>
      <c r="I42" s="3" t="s">
        <v>63</v>
      </c>
      <c r="J42" s="3" t="s">
        <v>63</v>
      </c>
      <c r="K42" s="3">
        <v>79.062749999999994</v>
      </c>
      <c r="L42" s="3" t="s">
        <v>63</v>
      </c>
      <c r="M42" s="3" t="s">
        <v>63</v>
      </c>
      <c r="N42" s="3"/>
      <c r="O42" s="3"/>
    </row>
    <row r="43" spans="1:15" x14ac:dyDescent="0.25">
      <c r="A43" s="3" t="s">
        <v>92</v>
      </c>
      <c r="B43" s="3" t="s">
        <v>107</v>
      </c>
      <c r="C43" s="3" t="s">
        <v>63</v>
      </c>
      <c r="D43" s="3" t="s">
        <v>63</v>
      </c>
      <c r="E43" s="3">
        <v>85.508989999999997</v>
      </c>
      <c r="F43" s="3" t="s">
        <v>63</v>
      </c>
      <c r="G43" s="3" t="s">
        <v>63</v>
      </c>
      <c r="H43" s="3">
        <v>83.773709999999994</v>
      </c>
      <c r="I43" s="3" t="s">
        <v>63</v>
      </c>
      <c r="J43" s="3" t="s">
        <v>63</v>
      </c>
      <c r="K43" s="3">
        <v>79.314909999999998</v>
      </c>
      <c r="L43" s="3" t="s">
        <v>63</v>
      </c>
      <c r="M43" s="3" t="s">
        <v>63</v>
      </c>
      <c r="N43" s="3"/>
      <c r="O43" s="3"/>
    </row>
    <row r="44" spans="1:15" x14ac:dyDescent="0.25">
      <c r="A44" s="3" t="s">
        <v>92</v>
      </c>
      <c r="B44" s="3" t="s">
        <v>255</v>
      </c>
      <c r="C44" s="3" t="s">
        <v>63</v>
      </c>
      <c r="D44" s="3" t="s">
        <v>63</v>
      </c>
      <c r="E44" s="3">
        <v>77.372540000000001</v>
      </c>
      <c r="F44" s="3" t="s">
        <v>63</v>
      </c>
      <c r="G44" s="3" t="s">
        <v>63</v>
      </c>
      <c r="H44" s="3">
        <v>72.682829999999996</v>
      </c>
      <c r="I44" s="3" t="s">
        <v>63</v>
      </c>
      <c r="J44" s="3" t="s">
        <v>63</v>
      </c>
      <c r="K44" s="3">
        <v>69.484200000000001</v>
      </c>
      <c r="L44" s="3" t="s">
        <v>63</v>
      </c>
      <c r="M44" s="3" t="s">
        <v>63</v>
      </c>
      <c r="N44" s="3"/>
      <c r="O44" s="3"/>
    </row>
    <row r="45" spans="1:15" x14ac:dyDescent="0.25">
      <c r="A45" s="3" t="s">
        <v>92</v>
      </c>
      <c r="B45" s="3" t="s">
        <v>109</v>
      </c>
      <c r="C45" s="3" t="s">
        <v>63</v>
      </c>
      <c r="D45" s="3" t="s">
        <v>63</v>
      </c>
      <c r="E45" s="3">
        <v>80.278919999999999</v>
      </c>
      <c r="F45" s="3" t="s">
        <v>63</v>
      </c>
      <c r="G45" s="3" t="s">
        <v>63</v>
      </c>
      <c r="H45" s="3">
        <v>72.523889999999994</v>
      </c>
      <c r="I45" s="3" t="s">
        <v>63</v>
      </c>
      <c r="J45" s="3" t="s">
        <v>63</v>
      </c>
      <c r="K45" s="3">
        <v>74.726060000000004</v>
      </c>
      <c r="L45" s="3" t="s">
        <v>63</v>
      </c>
      <c r="M45" s="3" t="s">
        <v>63</v>
      </c>
      <c r="N45" s="3"/>
      <c r="O45" s="3"/>
    </row>
    <row r="46" spans="1:15" x14ac:dyDescent="0.25">
      <c r="A46" s="3" t="s">
        <v>92</v>
      </c>
      <c r="B46" s="3" t="s">
        <v>110</v>
      </c>
      <c r="C46" s="3" t="s">
        <v>63</v>
      </c>
      <c r="D46" s="3" t="s">
        <v>63</v>
      </c>
      <c r="E46" s="3">
        <v>79.004570000000001</v>
      </c>
      <c r="F46" s="3" t="s">
        <v>63</v>
      </c>
      <c r="G46" s="3" t="s">
        <v>63</v>
      </c>
      <c r="H46" s="3">
        <v>77.911209999999997</v>
      </c>
      <c r="I46" s="3" t="s">
        <v>63</v>
      </c>
      <c r="J46" s="3" t="s">
        <v>63</v>
      </c>
      <c r="K46" s="3">
        <v>73.644099999999995</v>
      </c>
      <c r="L46" s="3" t="s">
        <v>63</v>
      </c>
      <c r="M46" s="3" t="s">
        <v>63</v>
      </c>
      <c r="N46" s="3"/>
      <c r="O46" s="3"/>
    </row>
    <row r="47" spans="1:15" x14ac:dyDescent="0.25">
      <c r="A47" s="3" t="s">
        <v>92</v>
      </c>
      <c r="B47" s="3" t="s">
        <v>111</v>
      </c>
      <c r="C47" s="3" t="s">
        <v>63</v>
      </c>
      <c r="D47" s="3" t="s">
        <v>63</v>
      </c>
      <c r="E47" s="3">
        <v>90.409700000000001</v>
      </c>
      <c r="F47" s="3" t="s">
        <v>63</v>
      </c>
      <c r="G47" s="3" t="s">
        <v>63</v>
      </c>
      <c r="H47" s="3">
        <v>89.808920000000001</v>
      </c>
      <c r="I47" s="3" t="s">
        <v>63</v>
      </c>
      <c r="J47" s="3" t="s">
        <v>63</v>
      </c>
      <c r="K47" s="3">
        <v>88.200649999999996</v>
      </c>
      <c r="L47" s="3" t="s">
        <v>63</v>
      </c>
      <c r="M47" s="3" t="s">
        <v>63</v>
      </c>
      <c r="N47" s="3"/>
      <c r="O47" s="3"/>
    </row>
    <row r="48" spans="1:15" x14ac:dyDescent="0.25">
      <c r="A48" s="3" t="s">
        <v>92</v>
      </c>
      <c r="B48" s="3" t="s">
        <v>112</v>
      </c>
      <c r="C48" s="3" t="s">
        <v>63</v>
      </c>
      <c r="D48" s="3" t="s">
        <v>63</v>
      </c>
      <c r="E48" s="3">
        <v>80.499039999999994</v>
      </c>
      <c r="F48" s="3" t="s">
        <v>63</v>
      </c>
      <c r="G48" s="3" t="s">
        <v>63</v>
      </c>
      <c r="H48" s="3">
        <v>79.032889999999995</v>
      </c>
      <c r="I48" s="3" t="s">
        <v>63</v>
      </c>
      <c r="J48" s="3" t="s">
        <v>63</v>
      </c>
      <c r="K48" s="3">
        <v>76.732830000000007</v>
      </c>
      <c r="L48" s="3" t="s">
        <v>63</v>
      </c>
      <c r="M48" s="3" t="s">
        <v>63</v>
      </c>
      <c r="N48" s="3"/>
      <c r="O48" s="3"/>
    </row>
    <row r="49" spans="1:15" x14ac:dyDescent="0.25">
      <c r="A49" s="3" t="s">
        <v>92</v>
      </c>
      <c r="B49" s="3" t="s">
        <v>113</v>
      </c>
      <c r="C49" s="3" t="s">
        <v>63</v>
      </c>
      <c r="D49" s="3" t="s">
        <v>63</v>
      </c>
      <c r="E49" s="3">
        <v>83.020600000000002</v>
      </c>
      <c r="F49" s="3" t="s">
        <v>63</v>
      </c>
      <c r="G49" s="3" t="s">
        <v>63</v>
      </c>
      <c r="H49" s="3">
        <v>82.320840000000004</v>
      </c>
      <c r="I49" s="3" t="s">
        <v>63</v>
      </c>
      <c r="J49" s="3" t="s">
        <v>63</v>
      </c>
      <c r="K49" s="3">
        <v>77.557119999999998</v>
      </c>
      <c r="L49" s="3" t="s">
        <v>63</v>
      </c>
      <c r="M49" s="3" t="s">
        <v>63</v>
      </c>
      <c r="N49" s="3"/>
      <c r="O49" s="3"/>
    </row>
    <row r="50" spans="1:15" x14ac:dyDescent="0.25">
      <c r="A50" s="3" t="s">
        <v>92</v>
      </c>
      <c r="B50" s="3" t="s">
        <v>256</v>
      </c>
      <c r="C50" s="3" t="s">
        <v>63</v>
      </c>
      <c r="D50" s="3" t="s">
        <v>63</v>
      </c>
      <c r="E50" s="3">
        <v>87.624449999999996</v>
      </c>
      <c r="F50" s="3" t="s">
        <v>63</v>
      </c>
      <c r="G50" s="3" t="s">
        <v>63</v>
      </c>
      <c r="H50" s="3" t="s">
        <v>63</v>
      </c>
      <c r="I50" s="3" t="s">
        <v>63</v>
      </c>
      <c r="J50" s="3" t="s">
        <v>63</v>
      </c>
      <c r="K50" s="3" t="s">
        <v>63</v>
      </c>
      <c r="L50" s="3" t="s">
        <v>63</v>
      </c>
      <c r="M50" s="3" t="s">
        <v>63</v>
      </c>
      <c r="N50" s="3"/>
      <c r="O50" s="3"/>
    </row>
    <row r="51" spans="1:15" x14ac:dyDescent="0.25">
      <c r="A51" s="3" t="s">
        <v>92</v>
      </c>
      <c r="B51" s="3" t="s">
        <v>114</v>
      </c>
      <c r="C51" s="3" t="s">
        <v>63</v>
      </c>
      <c r="D51" s="3" t="s">
        <v>63</v>
      </c>
      <c r="E51" s="3">
        <v>78.800319999999999</v>
      </c>
      <c r="F51" s="3" t="s">
        <v>63</v>
      </c>
      <c r="G51" s="3" t="s">
        <v>63</v>
      </c>
      <c r="H51" s="3">
        <v>74.895449999999997</v>
      </c>
      <c r="I51" s="3" t="s">
        <v>63</v>
      </c>
      <c r="J51" s="3" t="s">
        <v>63</v>
      </c>
      <c r="K51" s="3">
        <v>75.636700000000005</v>
      </c>
      <c r="L51" s="3" t="s">
        <v>63</v>
      </c>
      <c r="M51" s="3" t="s">
        <v>63</v>
      </c>
      <c r="N51" s="3"/>
      <c r="O51" s="3"/>
    </row>
    <row r="52" spans="1:15" x14ac:dyDescent="0.25">
      <c r="A52" s="3" t="s">
        <v>92</v>
      </c>
      <c r="B52" s="3" t="s">
        <v>115</v>
      </c>
      <c r="C52" s="3" t="s">
        <v>63</v>
      </c>
      <c r="D52" s="3" t="s">
        <v>63</v>
      </c>
      <c r="E52" s="3">
        <v>77.830190000000002</v>
      </c>
      <c r="F52" s="3" t="s">
        <v>63</v>
      </c>
      <c r="G52" s="3" t="s">
        <v>63</v>
      </c>
      <c r="H52" s="3">
        <v>74.358270000000005</v>
      </c>
      <c r="I52" s="3" t="s">
        <v>63</v>
      </c>
      <c r="J52" s="3" t="s">
        <v>63</v>
      </c>
      <c r="K52" s="3">
        <v>70.708579999999998</v>
      </c>
      <c r="L52" s="3" t="s">
        <v>63</v>
      </c>
      <c r="M52" s="3" t="s">
        <v>63</v>
      </c>
      <c r="N52" s="3"/>
      <c r="O52" s="3"/>
    </row>
    <row r="53" spans="1:15" x14ac:dyDescent="0.25">
      <c r="A53" s="3" t="s">
        <v>92</v>
      </c>
      <c r="B53" s="3" t="s">
        <v>116</v>
      </c>
      <c r="C53" s="3" t="s">
        <v>63</v>
      </c>
      <c r="D53" s="3" t="s">
        <v>63</v>
      </c>
      <c r="E53" s="3" t="s">
        <v>63</v>
      </c>
      <c r="F53" s="3" t="s">
        <v>63</v>
      </c>
      <c r="G53" s="3" t="s">
        <v>63</v>
      </c>
      <c r="H53" s="3">
        <v>64.448030000000003</v>
      </c>
      <c r="I53" s="3" t="s">
        <v>63</v>
      </c>
      <c r="J53" s="3" t="s">
        <v>63</v>
      </c>
      <c r="K53" s="3">
        <v>64.114099999999993</v>
      </c>
      <c r="L53" s="3" t="s">
        <v>63</v>
      </c>
      <c r="M53" s="3" t="s">
        <v>63</v>
      </c>
      <c r="N53" s="3"/>
      <c r="O53" s="3"/>
    </row>
    <row r="54" spans="1:15" x14ac:dyDescent="0.25">
      <c r="A54" s="3" t="s">
        <v>92</v>
      </c>
      <c r="B54" s="3" t="s">
        <v>257</v>
      </c>
      <c r="C54" s="3" t="s">
        <v>63</v>
      </c>
      <c r="D54" s="3" t="s">
        <v>63</v>
      </c>
      <c r="E54" s="3">
        <v>56.701779999999999</v>
      </c>
      <c r="F54" s="3" t="s">
        <v>63</v>
      </c>
      <c r="G54" s="3" t="s">
        <v>63</v>
      </c>
      <c r="H54" s="3">
        <v>58.117829999999998</v>
      </c>
      <c r="I54" s="3" t="s">
        <v>63</v>
      </c>
      <c r="J54" s="3" t="s">
        <v>63</v>
      </c>
      <c r="K54" s="3">
        <v>55.580599999999997</v>
      </c>
      <c r="L54" s="3" t="s">
        <v>63</v>
      </c>
      <c r="M54" s="3" t="s">
        <v>63</v>
      </c>
      <c r="N54" s="3"/>
      <c r="O54" s="3"/>
    </row>
    <row r="55" spans="1:15" x14ac:dyDescent="0.25">
      <c r="A55" s="3" t="s">
        <v>92</v>
      </c>
      <c r="B55" s="3" t="s">
        <v>118</v>
      </c>
      <c r="C55" s="3" t="s">
        <v>63</v>
      </c>
      <c r="D55" s="3" t="s">
        <v>63</v>
      </c>
      <c r="E55" s="3">
        <v>86.011160000000004</v>
      </c>
      <c r="F55" s="3" t="s">
        <v>63</v>
      </c>
      <c r="G55" s="3" t="s">
        <v>63</v>
      </c>
      <c r="H55" s="3">
        <v>81.936019999999999</v>
      </c>
      <c r="I55" s="3" t="s">
        <v>63</v>
      </c>
      <c r="J55" s="3" t="s">
        <v>63</v>
      </c>
      <c r="K55" s="3">
        <v>75.913390000000007</v>
      </c>
      <c r="L55" s="3" t="s">
        <v>63</v>
      </c>
      <c r="M55" s="3" t="s">
        <v>63</v>
      </c>
      <c r="N55" s="3"/>
      <c r="O55" s="3"/>
    </row>
    <row r="56" spans="1:15" x14ac:dyDescent="0.25">
      <c r="A56" s="3" t="s">
        <v>92</v>
      </c>
      <c r="B56" s="3" t="s">
        <v>258</v>
      </c>
      <c r="C56" s="3" t="s">
        <v>63</v>
      </c>
      <c r="D56" s="3" t="s">
        <v>63</v>
      </c>
      <c r="E56" s="3" t="s">
        <v>63</v>
      </c>
      <c r="F56" s="3" t="s">
        <v>63</v>
      </c>
      <c r="G56" s="3" t="s">
        <v>63</v>
      </c>
      <c r="H56" s="3">
        <v>29.323180000000001</v>
      </c>
      <c r="I56" s="3" t="s">
        <v>63</v>
      </c>
      <c r="J56" s="3" t="s">
        <v>63</v>
      </c>
      <c r="K56" s="3">
        <v>44.86345</v>
      </c>
      <c r="L56" s="3" t="s">
        <v>63</v>
      </c>
      <c r="M56" s="3" t="s">
        <v>63</v>
      </c>
      <c r="N56" s="3"/>
      <c r="O56" s="3"/>
    </row>
    <row r="57" spans="1:15" x14ac:dyDescent="0.25">
      <c r="A57" s="3" t="s">
        <v>92</v>
      </c>
      <c r="B57" s="3" t="s">
        <v>119</v>
      </c>
      <c r="C57" s="3" t="s">
        <v>63</v>
      </c>
      <c r="D57" s="3" t="s">
        <v>63</v>
      </c>
      <c r="E57" s="3">
        <v>83.779319999999998</v>
      </c>
      <c r="F57" s="3" t="s">
        <v>63</v>
      </c>
      <c r="G57" s="3" t="s">
        <v>63</v>
      </c>
      <c r="H57" s="3">
        <v>85.08596</v>
      </c>
      <c r="I57" s="3" t="s">
        <v>63</v>
      </c>
      <c r="J57" s="3" t="s">
        <v>63</v>
      </c>
      <c r="K57" s="3">
        <v>80.70702</v>
      </c>
      <c r="L57" s="3" t="s">
        <v>63</v>
      </c>
      <c r="M57" s="3" t="s">
        <v>63</v>
      </c>
      <c r="N57" s="3"/>
      <c r="O57" s="3"/>
    </row>
    <row r="58" spans="1:15" x14ac:dyDescent="0.25">
      <c r="A58" s="3" t="s">
        <v>92</v>
      </c>
      <c r="B58" s="3" t="s">
        <v>120</v>
      </c>
      <c r="C58" s="3" t="s">
        <v>63</v>
      </c>
      <c r="D58" s="3" t="s">
        <v>63</v>
      </c>
      <c r="E58" s="3">
        <v>89.423140000000004</v>
      </c>
      <c r="F58" s="3" t="s">
        <v>63</v>
      </c>
      <c r="G58" s="3" t="s">
        <v>63</v>
      </c>
      <c r="H58" s="3">
        <v>85.589839999999995</v>
      </c>
      <c r="I58" s="3" t="s">
        <v>63</v>
      </c>
      <c r="J58" s="3" t="s">
        <v>63</v>
      </c>
      <c r="K58" s="3">
        <v>85.324389999999994</v>
      </c>
      <c r="L58" s="3" t="s">
        <v>63</v>
      </c>
      <c r="M58" s="3" t="s">
        <v>63</v>
      </c>
      <c r="N58" s="3"/>
      <c r="O58" s="3"/>
    </row>
    <row r="59" spans="1:15" x14ac:dyDescent="0.25">
      <c r="A59" s="3" t="s">
        <v>92</v>
      </c>
      <c r="B59" s="3" t="s">
        <v>121</v>
      </c>
      <c r="C59" s="3" t="s">
        <v>63</v>
      </c>
      <c r="D59" s="3" t="s">
        <v>63</v>
      </c>
      <c r="E59" s="3">
        <v>81.186430000000001</v>
      </c>
      <c r="F59" s="3" t="s">
        <v>63</v>
      </c>
      <c r="G59" s="3" t="s">
        <v>63</v>
      </c>
      <c r="H59" s="3">
        <v>82.76737</v>
      </c>
      <c r="I59" s="3" t="s">
        <v>63</v>
      </c>
      <c r="J59" s="3" t="s">
        <v>63</v>
      </c>
      <c r="K59" s="3">
        <v>79.778130000000004</v>
      </c>
      <c r="L59" s="3" t="s">
        <v>63</v>
      </c>
      <c r="M59" s="3" t="s">
        <v>63</v>
      </c>
      <c r="N59" s="3"/>
      <c r="O59" s="3"/>
    </row>
    <row r="60" spans="1:15" x14ac:dyDescent="0.25">
      <c r="A60" s="3" t="s">
        <v>92</v>
      </c>
      <c r="B60" s="3" t="s">
        <v>122</v>
      </c>
      <c r="C60" s="3" t="s">
        <v>63</v>
      </c>
      <c r="D60" s="3" t="s">
        <v>63</v>
      </c>
      <c r="E60" s="3" t="s">
        <v>63</v>
      </c>
      <c r="F60" s="3" t="s">
        <v>63</v>
      </c>
      <c r="G60" s="3" t="s">
        <v>63</v>
      </c>
      <c r="H60" s="3">
        <v>54.213709999999999</v>
      </c>
      <c r="I60" s="3" t="s">
        <v>63</v>
      </c>
      <c r="J60" s="3" t="s">
        <v>63</v>
      </c>
      <c r="K60" s="3">
        <v>57.000250000000001</v>
      </c>
      <c r="L60" s="3" t="s">
        <v>63</v>
      </c>
      <c r="M60" s="3" t="s">
        <v>63</v>
      </c>
      <c r="N60" s="3"/>
      <c r="O60" s="3"/>
    </row>
    <row r="61" spans="1:15" x14ac:dyDescent="0.25">
      <c r="A61" s="3" t="s">
        <v>92</v>
      </c>
      <c r="B61" s="3" t="s">
        <v>123</v>
      </c>
      <c r="C61" s="3" t="s">
        <v>63</v>
      </c>
      <c r="D61" s="3" t="s">
        <v>63</v>
      </c>
      <c r="E61" s="3">
        <v>62.736069999999998</v>
      </c>
      <c r="F61" s="3" t="s">
        <v>63</v>
      </c>
      <c r="G61" s="3" t="s">
        <v>63</v>
      </c>
      <c r="H61" s="3">
        <v>61.28519</v>
      </c>
      <c r="I61" s="3" t="s">
        <v>63</v>
      </c>
      <c r="J61" s="3" t="s">
        <v>63</v>
      </c>
      <c r="K61" s="3">
        <v>59.161650000000002</v>
      </c>
      <c r="L61" s="3" t="s">
        <v>63</v>
      </c>
      <c r="M61" s="3" t="s">
        <v>63</v>
      </c>
      <c r="N61" s="3"/>
      <c r="O61" s="3"/>
    </row>
    <row r="62" spans="1:15" x14ac:dyDescent="0.25">
      <c r="A62" s="3" t="s">
        <v>92</v>
      </c>
      <c r="B62" s="3" t="s">
        <v>124</v>
      </c>
      <c r="C62" s="3" t="s">
        <v>63</v>
      </c>
      <c r="D62" s="3" t="s">
        <v>63</v>
      </c>
      <c r="E62" s="3">
        <v>77.700699999999998</v>
      </c>
      <c r="F62" s="3" t="s">
        <v>63</v>
      </c>
      <c r="G62" s="3" t="s">
        <v>63</v>
      </c>
      <c r="H62" s="3">
        <v>83.761769999999999</v>
      </c>
      <c r="I62" s="3" t="s">
        <v>63</v>
      </c>
      <c r="J62" s="3" t="s">
        <v>63</v>
      </c>
      <c r="K62" s="3">
        <v>77.906639999999996</v>
      </c>
      <c r="L62" s="3" t="s">
        <v>63</v>
      </c>
      <c r="M62" s="3" t="s">
        <v>63</v>
      </c>
      <c r="N62" s="3"/>
      <c r="O62" s="3"/>
    </row>
    <row r="63" spans="1:15" x14ac:dyDescent="0.25">
      <c r="A63" s="3" t="s">
        <v>92</v>
      </c>
      <c r="B63" s="3" t="s">
        <v>126</v>
      </c>
      <c r="C63" s="3" t="s">
        <v>63</v>
      </c>
      <c r="D63" s="3" t="s">
        <v>63</v>
      </c>
      <c r="E63" s="3">
        <v>66.872429999999994</v>
      </c>
      <c r="F63" s="3" t="s">
        <v>63</v>
      </c>
      <c r="G63" s="3" t="s">
        <v>63</v>
      </c>
      <c r="H63" s="3" t="s">
        <v>63</v>
      </c>
      <c r="I63" s="3" t="s">
        <v>63</v>
      </c>
      <c r="J63" s="3" t="s">
        <v>63</v>
      </c>
      <c r="K63" s="3">
        <v>62.295879999999997</v>
      </c>
      <c r="L63" s="3" t="s">
        <v>63</v>
      </c>
      <c r="M63" s="3" t="s">
        <v>63</v>
      </c>
      <c r="N63" s="3"/>
      <c r="O63" s="3"/>
    </row>
    <row r="64" spans="1:15" x14ac:dyDescent="0.25">
      <c r="A64" s="3" t="s">
        <v>92</v>
      </c>
      <c r="B64" s="3" t="s">
        <v>127</v>
      </c>
      <c r="C64" s="3" t="s">
        <v>63</v>
      </c>
      <c r="D64" s="3" t="s">
        <v>63</v>
      </c>
      <c r="E64" s="3">
        <v>71.7821</v>
      </c>
      <c r="F64" s="3" t="s">
        <v>63</v>
      </c>
      <c r="G64" s="3" t="s">
        <v>63</v>
      </c>
      <c r="H64" s="3">
        <v>67.898709999999994</v>
      </c>
      <c r="I64" s="3" t="s">
        <v>63</v>
      </c>
      <c r="J64" s="3" t="s">
        <v>63</v>
      </c>
      <c r="K64" s="3">
        <v>68.589979999999997</v>
      </c>
      <c r="L64" s="3" t="s">
        <v>63</v>
      </c>
      <c r="M64" s="3" t="s">
        <v>63</v>
      </c>
      <c r="N64" s="3"/>
      <c r="O64" s="3"/>
    </row>
    <row r="65" spans="1:15" x14ac:dyDescent="0.25">
      <c r="A65" s="3" t="s">
        <v>92</v>
      </c>
      <c r="B65" s="3" t="s">
        <v>128</v>
      </c>
      <c r="C65" s="3" t="s">
        <v>63</v>
      </c>
      <c r="D65" s="3" t="s">
        <v>63</v>
      </c>
      <c r="E65" s="3">
        <v>78.856700000000004</v>
      </c>
      <c r="F65" s="3" t="s">
        <v>63</v>
      </c>
      <c r="G65" s="3" t="s">
        <v>63</v>
      </c>
      <c r="H65" s="3">
        <v>84.861050000000006</v>
      </c>
      <c r="I65" s="3" t="s">
        <v>63</v>
      </c>
      <c r="J65" s="3" t="s">
        <v>63</v>
      </c>
      <c r="K65" s="3">
        <v>82.119010000000003</v>
      </c>
      <c r="L65" s="3" t="s">
        <v>63</v>
      </c>
      <c r="M65" s="3" t="s">
        <v>63</v>
      </c>
      <c r="N65" s="3"/>
      <c r="O65" s="3"/>
    </row>
    <row r="66" spans="1:15" x14ac:dyDescent="0.25">
      <c r="A66" s="3" t="s">
        <v>92</v>
      </c>
      <c r="B66" s="3" t="s">
        <v>129</v>
      </c>
      <c r="C66" s="3" t="s">
        <v>63</v>
      </c>
      <c r="D66" s="3" t="s">
        <v>63</v>
      </c>
      <c r="E66" s="3">
        <v>81.657020000000003</v>
      </c>
      <c r="F66" s="3" t="s">
        <v>63</v>
      </c>
      <c r="G66" s="3" t="s">
        <v>63</v>
      </c>
      <c r="H66" s="3">
        <v>83.764809999999997</v>
      </c>
      <c r="I66" s="3" t="s">
        <v>63</v>
      </c>
      <c r="J66" s="3" t="s">
        <v>63</v>
      </c>
      <c r="K66" s="3" t="s">
        <v>63</v>
      </c>
      <c r="L66" s="3" t="s">
        <v>63</v>
      </c>
      <c r="M66" s="3" t="s">
        <v>63</v>
      </c>
      <c r="N66" s="3"/>
      <c r="O66" s="3"/>
    </row>
    <row r="67" spans="1:15" x14ac:dyDescent="0.25">
      <c r="A67" s="3" t="s">
        <v>92</v>
      </c>
      <c r="B67" s="3" t="s">
        <v>130</v>
      </c>
      <c r="C67" s="3" t="s">
        <v>63</v>
      </c>
      <c r="D67" s="3" t="s">
        <v>63</v>
      </c>
      <c r="E67" s="3">
        <v>77.281229999999994</v>
      </c>
      <c r="F67" s="3" t="s">
        <v>63</v>
      </c>
      <c r="G67" s="3" t="s">
        <v>63</v>
      </c>
      <c r="H67" s="3">
        <v>81.570549999999997</v>
      </c>
      <c r="I67" s="3" t="s">
        <v>63</v>
      </c>
      <c r="J67" s="3" t="s">
        <v>63</v>
      </c>
      <c r="K67" s="3">
        <v>81.606960000000001</v>
      </c>
      <c r="L67" s="3" t="s">
        <v>63</v>
      </c>
      <c r="M67" s="3" t="s">
        <v>63</v>
      </c>
      <c r="N67" s="3"/>
      <c r="O67" s="3"/>
    </row>
    <row r="68" spans="1:15" x14ac:dyDescent="0.25">
      <c r="A68" s="3" t="s">
        <v>92</v>
      </c>
      <c r="B68" s="3" t="s">
        <v>131</v>
      </c>
      <c r="C68" s="3" t="s">
        <v>63</v>
      </c>
      <c r="D68" s="3" t="s">
        <v>63</v>
      </c>
      <c r="E68" s="3">
        <v>86.305880000000002</v>
      </c>
      <c r="F68" s="3" t="s">
        <v>63</v>
      </c>
      <c r="G68" s="3" t="s">
        <v>63</v>
      </c>
      <c r="H68" s="3">
        <v>80.024190000000004</v>
      </c>
      <c r="I68" s="3" t="s">
        <v>63</v>
      </c>
      <c r="J68" s="3" t="s">
        <v>63</v>
      </c>
      <c r="K68" s="3">
        <v>76.365939999999995</v>
      </c>
      <c r="L68" s="3" t="s">
        <v>63</v>
      </c>
      <c r="M68" s="3" t="s">
        <v>63</v>
      </c>
      <c r="N68" s="3"/>
      <c r="O68" s="3"/>
    </row>
    <row r="69" spans="1:15" x14ac:dyDescent="0.25">
      <c r="A69" s="3" t="s">
        <v>92</v>
      </c>
      <c r="B69" s="3" t="s">
        <v>132</v>
      </c>
      <c r="C69" s="3" t="s">
        <v>63</v>
      </c>
      <c r="D69" s="3" t="s">
        <v>63</v>
      </c>
      <c r="E69" s="3" t="s">
        <v>63</v>
      </c>
      <c r="F69" s="3" t="s">
        <v>63</v>
      </c>
      <c r="G69" s="3" t="s">
        <v>63</v>
      </c>
      <c r="H69" s="3" t="s">
        <v>63</v>
      </c>
      <c r="I69" s="3" t="s">
        <v>63</v>
      </c>
      <c r="J69" s="3" t="s">
        <v>63</v>
      </c>
      <c r="K69" s="3">
        <v>74.093869999999995</v>
      </c>
      <c r="L69" s="3" t="s">
        <v>63</v>
      </c>
      <c r="M69" s="3" t="s">
        <v>63</v>
      </c>
      <c r="N69" s="3"/>
      <c r="O69" s="3"/>
    </row>
    <row r="70" spans="1:15" ht="30" x14ac:dyDescent="0.25">
      <c r="A70" s="3" t="s">
        <v>92</v>
      </c>
      <c r="B70" s="3" t="s">
        <v>133</v>
      </c>
      <c r="C70" s="3" t="s">
        <v>63</v>
      </c>
      <c r="D70" s="3" t="s">
        <v>63</v>
      </c>
      <c r="E70" s="3">
        <v>83.375360000000001</v>
      </c>
      <c r="F70" s="3" t="s">
        <v>63</v>
      </c>
      <c r="G70" s="3" t="s">
        <v>63</v>
      </c>
      <c r="H70" s="3">
        <v>82.120450000000005</v>
      </c>
      <c r="I70" s="3" t="s">
        <v>63</v>
      </c>
      <c r="J70" s="3" t="s">
        <v>63</v>
      </c>
      <c r="K70" s="3">
        <v>82.696899999999999</v>
      </c>
      <c r="L70" s="3" t="s">
        <v>63</v>
      </c>
      <c r="M70" s="3" t="s">
        <v>63</v>
      </c>
      <c r="N70" s="3"/>
      <c r="O70" s="3"/>
    </row>
    <row r="71" spans="1:15" x14ac:dyDescent="0.25">
      <c r="A71" s="3" t="s">
        <v>92</v>
      </c>
      <c r="B71" s="3" t="s">
        <v>235</v>
      </c>
      <c r="C71" s="3" t="s">
        <v>63</v>
      </c>
      <c r="D71" s="3" t="s">
        <v>63</v>
      </c>
      <c r="E71" s="3">
        <v>83.395920000000004</v>
      </c>
      <c r="F71" s="3" t="s">
        <v>63</v>
      </c>
      <c r="G71" s="3" t="s">
        <v>63</v>
      </c>
      <c r="H71" s="3">
        <v>81.009550000000004</v>
      </c>
      <c r="I71" s="3" t="s">
        <v>63</v>
      </c>
      <c r="J71" s="3" t="s">
        <v>63</v>
      </c>
      <c r="K71" s="3">
        <v>80.734160000000003</v>
      </c>
      <c r="L71" s="3" t="s">
        <v>63</v>
      </c>
      <c r="M71" s="3" t="s">
        <v>63</v>
      </c>
      <c r="N71" s="3"/>
      <c r="O71" s="3"/>
    </row>
    <row r="72" spans="1:15" x14ac:dyDescent="0.25">
      <c r="A72" s="3" t="s">
        <v>134</v>
      </c>
      <c r="B72" s="3" t="s">
        <v>135</v>
      </c>
      <c r="C72" s="3" t="s">
        <v>63</v>
      </c>
      <c r="D72" s="3" t="s">
        <v>63</v>
      </c>
      <c r="E72" s="3">
        <v>46.435229999999997</v>
      </c>
      <c r="F72" s="3" t="s">
        <v>63</v>
      </c>
      <c r="G72" s="3" t="s">
        <v>63</v>
      </c>
      <c r="H72" s="3" t="s">
        <v>63</v>
      </c>
      <c r="I72" s="3" t="s">
        <v>63</v>
      </c>
      <c r="J72" s="3" t="s">
        <v>63</v>
      </c>
      <c r="K72" s="3">
        <v>47.883650000000003</v>
      </c>
      <c r="L72" s="3" t="s">
        <v>63</v>
      </c>
      <c r="M72" s="3" t="s">
        <v>63</v>
      </c>
      <c r="N72" s="3"/>
      <c r="O72" s="3"/>
    </row>
    <row r="73" spans="1:15" x14ac:dyDescent="0.25">
      <c r="A73" s="3" t="s">
        <v>134</v>
      </c>
      <c r="B73" s="3" t="s">
        <v>139</v>
      </c>
      <c r="C73" s="3" t="s">
        <v>63</v>
      </c>
      <c r="D73" s="3" t="s">
        <v>63</v>
      </c>
      <c r="E73" s="3">
        <v>49.229010000000002</v>
      </c>
      <c r="F73" s="3" t="s">
        <v>63</v>
      </c>
      <c r="G73" s="3" t="s">
        <v>63</v>
      </c>
      <c r="H73" s="3">
        <v>49.007910000000003</v>
      </c>
      <c r="I73" s="3" t="s">
        <v>63</v>
      </c>
      <c r="J73" s="3" t="s">
        <v>63</v>
      </c>
      <c r="K73" s="3">
        <v>50.046120000000002</v>
      </c>
      <c r="L73" s="3" t="s">
        <v>63</v>
      </c>
      <c r="M73" s="3" t="s">
        <v>63</v>
      </c>
      <c r="N73" s="3"/>
      <c r="O73" s="3"/>
    </row>
    <row r="74" spans="1:15" x14ac:dyDescent="0.25">
      <c r="A74" s="3" t="s">
        <v>134</v>
      </c>
      <c r="B74" s="3" t="s">
        <v>140</v>
      </c>
      <c r="C74" s="3" t="s">
        <v>63</v>
      </c>
      <c r="D74" s="3" t="s">
        <v>63</v>
      </c>
      <c r="E74" s="3">
        <v>66.984669999999994</v>
      </c>
      <c r="F74" s="3" t="s">
        <v>63</v>
      </c>
      <c r="G74" s="3" t="s">
        <v>63</v>
      </c>
      <c r="H74" s="3">
        <v>71.615380000000002</v>
      </c>
      <c r="I74" s="3" t="s">
        <v>63</v>
      </c>
      <c r="J74" s="3" t="s">
        <v>63</v>
      </c>
      <c r="K74" s="3">
        <v>68.279049999999998</v>
      </c>
      <c r="L74" s="3" t="s">
        <v>63</v>
      </c>
      <c r="M74" s="3" t="s">
        <v>63</v>
      </c>
      <c r="N74" s="3"/>
      <c r="O74" s="3"/>
    </row>
    <row r="75" spans="1:15" x14ac:dyDescent="0.25">
      <c r="A75" s="3" t="s">
        <v>134</v>
      </c>
      <c r="B75" s="3" t="s">
        <v>141</v>
      </c>
      <c r="C75" s="3" t="s">
        <v>63</v>
      </c>
      <c r="D75" s="3" t="s">
        <v>63</v>
      </c>
      <c r="E75" s="3">
        <v>48.554110000000001</v>
      </c>
      <c r="F75" s="3" t="s">
        <v>63</v>
      </c>
      <c r="G75" s="3" t="s">
        <v>63</v>
      </c>
      <c r="H75" s="3">
        <v>57.160469999999997</v>
      </c>
      <c r="I75" s="3" t="s">
        <v>63</v>
      </c>
      <c r="J75" s="3" t="s">
        <v>63</v>
      </c>
      <c r="K75" s="3">
        <v>50.096850000000003</v>
      </c>
      <c r="L75" s="3" t="s">
        <v>63</v>
      </c>
      <c r="M75" s="3" t="s">
        <v>63</v>
      </c>
      <c r="N75" s="3"/>
      <c r="O75" s="3"/>
    </row>
    <row r="76" spans="1:15" x14ac:dyDescent="0.25">
      <c r="A76" s="3" t="s">
        <v>134</v>
      </c>
      <c r="B76" s="3" t="s">
        <v>142</v>
      </c>
      <c r="C76" s="3" t="s">
        <v>63</v>
      </c>
      <c r="D76" s="3" t="s">
        <v>63</v>
      </c>
      <c r="E76" s="3">
        <v>67.617310000000003</v>
      </c>
      <c r="F76" s="3" t="s">
        <v>63</v>
      </c>
      <c r="G76" s="3" t="s">
        <v>63</v>
      </c>
      <c r="H76" s="3">
        <v>59.694229999999997</v>
      </c>
      <c r="I76" s="3" t="s">
        <v>63</v>
      </c>
      <c r="J76" s="3" t="s">
        <v>63</v>
      </c>
      <c r="K76" s="3">
        <v>58.035139999999998</v>
      </c>
      <c r="L76" s="3" t="s">
        <v>63</v>
      </c>
      <c r="M76" s="3" t="s">
        <v>63</v>
      </c>
      <c r="N76" s="3"/>
      <c r="O76" s="3"/>
    </row>
    <row r="77" spans="1:15" x14ac:dyDescent="0.25">
      <c r="A77" s="3" t="s">
        <v>134</v>
      </c>
      <c r="B77" s="3" t="s">
        <v>236</v>
      </c>
      <c r="C77" s="3" t="s">
        <v>63</v>
      </c>
      <c r="D77" s="3" t="s">
        <v>63</v>
      </c>
      <c r="E77" s="3" t="s">
        <v>63</v>
      </c>
      <c r="F77" s="3" t="s">
        <v>63</v>
      </c>
      <c r="G77" s="3" t="s">
        <v>63</v>
      </c>
      <c r="H77" s="3" t="s">
        <v>63</v>
      </c>
      <c r="I77" s="3" t="s">
        <v>63</v>
      </c>
      <c r="J77" s="3" t="s">
        <v>63</v>
      </c>
      <c r="K77" s="3" t="s">
        <v>63</v>
      </c>
      <c r="L77" s="3">
        <v>99.6</v>
      </c>
      <c r="M77" s="3" t="s">
        <v>63</v>
      </c>
      <c r="N77" s="3"/>
      <c r="O77" s="3"/>
    </row>
    <row r="78" spans="1:15" x14ac:dyDescent="0.25">
      <c r="A78" s="3" t="s">
        <v>134</v>
      </c>
      <c r="B78" s="3" t="s">
        <v>237</v>
      </c>
      <c r="C78" s="3" t="s">
        <v>63</v>
      </c>
      <c r="D78" s="3" t="s">
        <v>63</v>
      </c>
      <c r="E78" s="3" t="s">
        <v>63</v>
      </c>
      <c r="F78" s="3" t="s">
        <v>63</v>
      </c>
      <c r="G78" s="3" t="s">
        <v>63</v>
      </c>
      <c r="H78" s="3">
        <v>27.864540000000002</v>
      </c>
      <c r="I78" s="3" t="s">
        <v>63</v>
      </c>
      <c r="J78" s="3" t="s">
        <v>63</v>
      </c>
      <c r="K78" s="3">
        <v>20.94059</v>
      </c>
      <c r="L78" s="3" t="s">
        <v>63</v>
      </c>
      <c r="M78" s="3" t="s">
        <v>63</v>
      </c>
      <c r="N78" s="3"/>
      <c r="O78" s="3"/>
    </row>
    <row r="79" spans="1:15" x14ac:dyDescent="0.25">
      <c r="A79" s="3" t="s">
        <v>134</v>
      </c>
      <c r="B79" s="3" t="s">
        <v>144</v>
      </c>
      <c r="C79" s="3" t="s">
        <v>63</v>
      </c>
      <c r="D79" s="3" t="s">
        <v>63</v>
      </c>
      <c r="E79" s="3" t="s">
        <v>63</v>
      </c>
      <c r="F79" s="3" t="s">
        <v>63</v>
      </c>
      <c r="G79" s="3" t="s">
        <v>63</v>
      </c>
      <c r="H79" s="3">
        <v>49.419690000000003</v>
      </c>
      <c r="I79" s="3" t="s">
        <v>63</v>
      </c>
      <c r="J79" s="3" t="s">
        <v>63</v>
      </c>
      <c r="K79" s="3" t="s">
        <v>63</v>
      </c>
      <c r="L79" s="3" t="s">
        <v>63</v>
      </c>
      <c r="M79" s="3" t="s">
        <v>63</v>
      </c>
      <c r="N79" s="3"/>
      <c r="O79" s="3"/>
    </row>
    <row r="80" spans="1:15" x14ac:dyDescent="0.25">
      <c r="A80" s="3" t="s">
        <v>134</v>
      </c>
      <c r="B80" s="3" t="s">
        <v>147</v>
      </c>
      <c r="C80" s="3" t="s">
        <v>63</v>
      </c>
      <c r="D80" s="3" t="s">
        <v>63</v>
      </c>
      <c r="E80" s="3" t="s">
        <v>63</v>
      </c>
      <c r="F80" s="3" t="s">
        <v>63</v>
      </c>
      <c r="G80" s="3" t="s">
        <v>63</v>
      </c>
      <c r="H80" s="3">
        <v>29.947140000000001</v>
      </c>
      <c r="I80" s="3" t="s">
        <v>63</v>
      </c>
      <c r="J80" s="3" t="s">
        <v>63</v>
      </c>
      <c r="K80" s="3" t="s">
        <v>63</v>
      </c>
      <c r="L80" s="3" t="s">
        <v>63</v>
      </c>
      <c r="M80" s="3" t="s">
        <v>63</v>
      </c>
      <c r="N80" s="3"/>
      <c r="O80" s="3"/>
    </row>
    <row r="81" spans="1:15" x14ac:dyDescent="0.25">
      <c r="A81" s="3" t="s">
        <v>134</v>
      </c>
      <c r="B81" s="3" t="s">
        <v>150</v>
      </c>
      <c r="C81" s="3" t="s">
        <v>63</v>
      </c>
      <c r="D81" s="3" t="s">
        <v>63</v>
      </c>
      <c r="E81" s="3" t="s">
        <v>63</v>
      </c>
      <c r="F81" s="3" t="s">
        <v>63</v>
      </c>
      <c r="G81" s="3" t="s">
        <v>63</v>
      </c>
      <c r="H81" s="3">
        <v>29.697890000000001</v>
      </c>
      <c r="I81" s="3" t="s">
        <v>63</v>
      </c>
      <c r="J81" s="3" t="s">
        <v>63</v>
      </c>
      <c r="K81" s="3" t="s">
        <v>63</v>
      </c>
      <c r="L81" s="3" t="s">
        <v>63</v>
      </c>
      <c r="M81" s="3" t="s">
        <v>63</v>
      </c>
      <c r="N81" s="3"/>
      <c r="O81" s="3"/>
    </row>
    <row r="82" spans="1:15" x14ac:dyDescent="0.25">
      <c r="A82" s="3" t="s">
        <v>134</v>
      </c>
      <c r="B82" s="3" t="s">
        <v>152</v>
      </c>
      <c r="C82" s="3" t="s">
        <v>63</v>
      </c>
      <c r="D82" s="3" t="s">
        <v>63</v>
      </c>
      <c r="E82" s="3">
        <v>58.923099999999998</v>
      </c>
      <c r="F82" s="3" t="s">
        <v>63</v>
      </c>
      <c r="G82" s="3" t="s">
        <v>63</v>
      </c>
      <c r="H82" s="3">
        <v>58.25517</v>
      </c>
      <c r="I82" s="3" t="s">
        <v>63</v>
      </c>
      <c r="J82" s="3" t="s">
        <v>63</v>
      </c>
      <c r="K82" s="3">
        <v>55.305999999999997</v>
      </c>
      <c r="L82" s="3" t="s">
        <v>63</v>
      </c>
      <c r="M82" s="3" t="s">
        <v>63</v>
      </c>
      <c r="N82" s="3"/>
      <c r="O82" s="3"/>
    </row>
    <row r="83" spans="1:15" x14ac:dyDescent="0.25">
      <c r="A83" s="3" t="s">
        <v>134</v>
      </c>
      <c r="B83" s="3" t="s">
        <v>154</v>
      </c>
      <c r="C83" s="3" t="s">
        <v>63</v>
      </c>
      <c r="D83" s="3" t="s">
        <v>63</v>
      </c>
      <c r="E83" s="3" t="s">
        <v>63</v>
      </c>
      <c r="F83" s="3" t="s">
        <v>63</v>
      </c>
      <c r="G83" s="3" t="s">
        <v>63</v>
      </c>
      <c r="H83" s="3" t="s">
        <v>63</v>
      </c>
      <c r="I83" s="3" t="s">
        <v>63</v>
      </c>
      <c r="J83" s="3" t="s">
        <v>63</v>
      </c>
      <c r="K83" s="3">
        <v>35.68967</v>
      </c>
      <c r="L83" s="3" t="s">
        <v>63</v>
      </c>
      <c r="M83" s="3" t="s">
        <v>63</v>
      </c>
      <c r="N83" s="3"/>
      <c r="O83" s="3"/>
    </row>
    <row r="84" spans="1:15" x14ac:dyDescent="0.25">
      <c r="A84" s="3" t="s">
        <v>134</v>
      </c>
      <c r="B84" s="3" t="s">
        <v>155</v>
      </c>
      <c r="C84" s="3" t="s">
        <v>63</v>
      </c>
      <c r="D84" s="3" t="s">
        <v>63</v>
      </c>
      <c r="E84" s="3" t="s">
        <v>63</v>
      </c>
      <c r="F84" s="3" t="s">
        <v>63</v>
      </c>
      <c r="G84" s="3" t="s">
        <v>63</v>
      </c>
      <c r="H84" s="3">
        <v>32.167810000000003</v>
      </c>
      <c r="I84" s="3" t="s">
        <v>63</v>
      </c>
      <c r="J84" s="3" t="s">
        <v>63</v>
      </c>
      <c r="K84" s="3" t="s">
        <v>63</v>
      </c>
      <c r="L84" s="3" t="s">
        <v>63</v>
      </c>
      <c r="M84" s="3" t="s">
        <v>63</v>
      </c>
      <c r="N84" s="3"/>
      <c r="O84" s="3"/>
    </row>
    <row r="85" spans="1:15" x14ac:dyDescent="0.25">
      <c r="A85" s="3" t="s">
        <v>134</v>
      </c>
      <c r="B85" s="3" t="s">
        <v>156</v>
      </c>
      <c r="C85" s="3" t="s">
        <v>63</v>
      </c>
      <c r="D85" s="3" t="s">
        <v>63</v>
      </c>
      <c r="E85" s="3">
        <v>40.122459999999997</v>
      </c>
      <c r="F85" s="3" t="s">
        <v>63</v>
      </c>
      <c r="G85" s="3" t="s">
        <v>63</v>
      </c>
      <c r="H85" s="3" t="s">
        <v>63</v>
      </c>
      <c r="I85" s="3" t="s">
        <v>63</v>
      </c>
      <c r="J85" s="3" t="s">
        <v>63</v>
      </c>
      <c r="K85" s="3" t="s">
        <v>63</v>
      </c>
      <c r="L85" s="3" t="s">
        <v>63</v>
      </c>
      <c r="M85" s="3" t="s">
        <v>63</v>
      </c>
      <c r="N85" s="3"/>
      <c r="O85" s="3"/>
    </row>
    <row r="86" spans="1:15" x14ac:dyDescent="0.25">
      <c r="A86" s="3" t="s">
        <v>134</v>
      </c>
      <c r="B86" s="3" t="s">
        <v>239</v>
      </c>
      <c r="C86" s="3" t="s">
        <v>63</v>
      </c>
      <c r="D86" s="3" t="s">
        <v>63</v>
      </c>
      <c r="E86" s="3" t="s">
        <v>63</v>
      </c>
      <c r="F86" s="3" t="s">
        <v>63</v>
      </c>
      <c r="G86" s="3" t="s">
        <v>63</v>
      </c>
      <c r="H86" s="3">
        <v>57.519399999999997</v>
      </c>
      <c r="I86" s="3" t="s">
        <v>63</v>
      </c>
      <c r="J86" s="3" t="s">
        <v>63</v>
      </c>
      <c r="K86" s="3" t="s">
        <v>63</v>
      </c>
      <c r="L86" s="3" t="s">
        <v>63</v>
      </c>
      <c r="M86" s="3" t="s">
        <v>63</v>
      </c>
      <c r="N86" s="3"/>
      <c r="O86" s="3"/>
    </row>
    <row r="87" spans="1:15" x14ac:dyDescent="0.25">
      <c r="A87" s="3" t="s">
        <v>134</v>
      </c>
      <c r="B87" s="3" t="s">
        <v>161</v>
      </c>
      <c r="C87" s="3" t="s">
        <v>63</v>
      </c>
      <c r="D87" s="3" t="s">
        <v>63</v>
      </c>
      <c r="E87" s="3">
        <v>52.953809999999997</v>
      </c>
      <c r="F87" s="3" t="s">
        <v>63</v>
      </c>
      <c r="G87" s="3" t="s">
        <v>63</v>
      </c>
      <c r="H87" s="3">
        <v>60.987780000000001</v>
      </c>
      <c r="I87" s="3" t="s">
        <v>63</v>
      </c>
      <c r="J87" s="3" t="s">
        <v>63</v>
      </c>
      <c r="K87" s="3">
        <v>58.11645</v>
      </c>
      <c r="L87" s="3" t="s">
        <v>63</v>
      </c>
      <c r="M87" s="3" t="s">
        <v>63</v>
      </c>
      <c r="N87" s="3"/>
      <c r="O87" s="3"/>
    </row>
    <row r="88" spans="1:15" x14ac:dyDescent="0.25">
      <c r="A88" s="3" t="s">
        <v>162</v>
      </c>
      <c r="B88" s="3" t="s">
        <v>259</v>
      </c>
      <c r="C88" s="3" t="s">
        <v>63</v>
      </c>
      <c r="D88" s="3" t="s">
        <v>63</v>
      </c>
      <c r="E88" s="3" t="s">
        <v>63</v>
      </c>
      <c r="F88" s="3" t="s">
        <v>63</v>
      </c>
      <c r="G88" s="3" t="s">
        <v>63</v>
      </c>
      <c r="H88" s="3">
        <v>21.030629999999999</v>
      </c>
      <c r="I88" s="3" t="s">
        <v>63</v>
      </c>
      <c r="J88" s="3" t="s">
        <v>63</v>
      </c>
      <c r="K88" s="3" t="s">
        <v>63</v>
      </c>
      <c r="L88" s="3" t="s">
        <v>63</v>
      </c>
      <c r="M88" s="3" t="s">
        <v>63</v>
      </c>
      <c r="N88" s="3"/>
      <c r="O88" s="3"/>
    </row>
    <row r="89" spans="1:15" x14ac:dyDescent="0.25">
      <c r="A89" s="3" t="s">
        <v>162</v>
      </c>
      <c r="B89" s="3" t="s">
        <v>166</v>
      </c>
      <c r="C89" s="3" t="s">
        <v>63</v>
      </c>
      <c r="D89" s="3" t="s">
        <v>63</v>
      </c>
      <c r="E89" s="3" t="s">
        <v>63</v>
      </c>
      <c r="F89" s="3" t="s">
        <v>63</v>
      </c>
      <c r="G89" s="3" t="s">
        <v>63</v>
      </c>
      <c r="H89" s="3" t="s">
        <v>63</v>
      </c>
      <c r="I89" s="3" t="s">
        <v>63</v>
      </c>
      <c r="J89" s="3" t="s">
        <v>63</v>
      </c>
      <c r="K89" s="3">
        <v>56.292099999999998</v>
      </c>
      <c r="L89" s="3" t="s">
        <v>63</v>
      </c>
      <c r="M89" s="3" t="s">
        <v>63</v>
      </c>
      <c r="N89" s="3"/>
      <c r="O89" s="3"/>
    </row>
    <row r="90" spans="1:15" x14ac:dyDescent="0.25">
      <c r="A90" s="3" t="s">
        <v>162</v>
      </c>
      <c r="B90" s="3" t="s">
        <v>167</v>
      </c>
      <c r="C90" s="3" t="s">
        <v>63</v>
      </c>
      <c r="D90" s="3" t="s">
        <v>63</v>
      </c>
      <c r="E90" s="3" t="s">
        <v>63</v>
      </c>
      <c r="F90" s="3" t="s">
        <v>63</v>
      </c>
      <c r="G90" s="3" t="s">
        <v>63</v>
      </c>
      <c r="H90" s="3">
        <v>48.341949999999997</v>
      </c>
      <c r="I90" s="3" t="s">
        <v>63</v>
      </c>
      <c r="J90" s="3" t="s">
        <v>63</v>
      </c>
      <c r="K90" s="3">
        <v>35.623730000000002</v>
      </c>
      <c r="L90" s="3" t="s">
        <v>63</v>
      </c>
      <c r="M90" s="3" t="s">
        <v>63</v>
      </c>
      <c r="N90" s="3"/>
      <c r="O90" s="3"/>
    </row>
    <row r="91" spans="1:15" x14ac:dyDescent="0.25">
      <c r="A91" s="3" t="s">
        <v>162</v>
      </c>
      <c r="B91" s="3" t="s">
        <v>168</v>
      </c>
      <c r="C91" s="3" t="s">
        <v>63</v>
      </c>
      <c r="D91" s="3" t="s">
        <v>63</v>
      </c>
      <c r="E91" s="3">
        <v>76.415700000000001</v>
      </c>
      <c r="F91" s="3" t="s">
        <v>63</v>
      </c>
      <c r="G91" s="3" t="s">
        <v>63</v>
      </c>
      <c r="H91" s="3">
        <v>73.409279999999995</v>
      </c>
      <c r="I91" s="3" t="s">
        <v>63</v>
      </c>
      <c r="J91" s="3" t="s">
        <v>63</v>
      </c>
      <c r="K91" s="3">
        <v>68.937889999999996</v>
      </c>
      <c r="L91" s="3" t="s">
        <v>63</v>
      </c>
      <c r="M91" s="3" t="s">
        <v>63</v>
      </c>
      <c r="N91" s="3"/>
      <c r="O91" s="3"/>
    </row>
    <row r="92" spans="1:15" x14ac:dyDescent="0.25">
      <c r="A92" s="3" t="s">
        <v>162</v>
      </c>
      <c r="B92" s="3" t="s">
        <v>169</v>
      </c>
      <c r="C92" s="3" t="s">
        <v>63</v>
      </c>
      <c r="D92" s="3" t="s">
        <v>63</v>
      </c>
      <c r="E92" s="3">
        <v>49.285159999999998</v>
      </c>
      <c r="F92" s="3" t="s">
        <v>63</v>
      </c>
      <c r="G92" s="3" t="s">
        <v>63</v>
      </c>
      <c r="H92" s="3">
        <v>53.702730000000003</v>
      </c>
      <c r="I92" s="3" t="s">
        <v>63</v>
      </c>
      <c r="J92" s="3" t="s">
        <v>63</v>
      </c>
      <c r="K92" s="3">
        <v>58.7746</v>
      </c>
      <c r="L92" s="3" t="s">
        <v>63</v>
      </c>
      <c r="M92" s="3" t="s">
        <v>63</v>
      </c>
      <c r="N92" s="3"/>
      <c r="O92" s="3"/>
    </row>
    <row r="93" spans="1:15" x14ac:dyDescent="0.25">
      <c r="A93" s="3" t="s">
        <v>162</v>
      </c>
      <c r="B93" s="3" t="s">
        <v>170</v>
      </c>
      <c r="C93" s="3" t="s">
        <v>63</v>
      </c>
      <c r="D93" s="3" t="s">
        <v>63</v>
      </c>
      <c r="E93" s="3" t="s">
        <v>63</v>
      </c>
      <c r="F93" s="3" t="s">
        <v>63</v>
      </c>
      <c r="G93" s="3" t="s">
        <v>63</v>
      </c>
      <c r="H93" s="3">
        <v>29.62933</v>
      </c>
      <c r="I93" s="3" t="s">
        <v>63</v>
      </c>
      <c r="J93" s="3" t="s">
        <v>63</v>
      </c>
      <c r="K93" s="3">
        <v>32.230490000000003</v>
      </c>
      <c r="L93" s="3" t="s">
        <v>63</v>
      </c>
      <c r="M93" s="3" t="s">
        <v>63</v>
      </c>
      <c r="N93" s="3"/>
      <c r="O93" s="3"/>
    </row>
    <row r="94" spans="1:15" x14ac:dyDescent="0.25">
      <c r="A94" s="3" t="s">
        <v>162</v>
      </c>
      <c r="B94" s="3" t="s">
        <v>242</v>
      </c>
      <c r="C94" s="3" t="s">
        <v>63</v>
      </c>
      <c r="D94" s="3" t="s">
        <v>63</v>
      </c>
      <c r="E94" s="3" t="s">
        <v>63</v>
      </c>
      <c r="F94" s="3" t="s">
        <v>63</v>
      </c>
      <c r="G94" s="3" t="s">
        <v>63</v>
      </c>
      <c r="H94" s="3" t="s">
        <v>63</v>
      </c>
      <c r="I94" s="3" t="s">
        <v>63</v>
      </c>
      <c r="J94" s="3" t="s">
        <v>63</v>
      </c>
      <c r="K94" s="3">
        <v>26.69041</v>
      </c>
      <c r="L94" s="3" t="s">
        <v>63</v>
      </c>
      <c r="M94" s="3" t="s">
        <v>63</v>
      </c>
      <c r="N94" s="3"/>
      <c r="O94" s="3"/>
    </row>
    <row r="95" spans="1:15" x14ac:dyDescent="0.25">
      <c r="A95" s="3" t="s">
        <v>162</v>
      </c>
      <c r="B95" s="3" t="s">
        <v>172</v>
      </c>
      <c r="C95" s="3" t="s">
        <v>63</v>
      </c>
      <c r="D95" s="3" t="s">
        <v>63</v>
      </c>
      <c r="E95" s="3">
        <v>42.851750000000003</v>
      </c>
      <c r="F95" s="3" t="s">
        <v>63</v>
      </c>
      <c r="G95" s="3" t="s">
        <v>63</v>
      </c>
      <c r="H95" s="3">
        <v>48.426079999999999</v>
      </c>
      <c r="I95" s="3" t="s">
        <v>63</v>
      </c>
      <c r="J95" s="3" t="s">
        <v>63</v>
      </c>
      <c r="K95" s="3">
        <v>49.104970000000002</v>
      </c>
      <c r="L95" s="3" t="s">
        <v>63</v>
      </c>
      <c r="M95" s="3" t="s">
        <v>63</v>
      </c>
      <c r="N95" s="3"/>
      <c r="O95" s="3"/>
    </row>
    <row r="96" spans="1:15" x14ac:dyDescent="0.25">
      <c r="A96" s="3" t="s">
        <v>162</v>
      </c>
      <c r="B96" s="3" t="s">
        <v>243</v>
      </c>
      <c r="C96" s="3" t="s">
        <v>63</v>
      </c>
      <c r="D96" s="3" t="s">
        <v>63</v>
      </c>
      <c r="E96" s="3" t="s">
        <v>63</v>
      </c>
      <c r="F96" s="3" t="s">
        <v>63</v>
      </c>
      <c r="G96" s="3" t="s">
        <v>63</v>
      </c>
      <c r="H96" s="3" t="s">
        <v>63</v>
      </c>
      <c r="I96" s="3" t="s">
        <v>63</v>
      </c>
      <c r="J96" s="3" t="s">
        <v>63</v>
      </c>
      <c r="K96" s="3">
        <v>47.644660000000002</v>
      </c>
      <c r="L96" s="3" t="s">
        <v>63</v>
      </c>
      <c r="M96" s="3" t="s">
        <v>63</v>
      </c>
      <c r="N96" s="3"/>
      <c r="O96" s="3"/>
    </row>
    <row r="97" spans="1:15" x14ac:dyDescent="0.25">
      <c r="A97" s="3" t="s">
        <v>162</v>
      </c>
      <c r="B97" s="3" t="s">
        <v>173</v>
      </c>
      <c r="C97" s="3" t="s">
        <v>63</v>
      </c>
      <c r="D97" s="3" t="s">
        <v>63</v>
      </c>
      <c r="E97" s="3">
        <v>50.695500000000003</v>
      </c>
      <c r="F97" s="3" t="s">
        <v>63</v>
      </c>
      <c r="G97" s="3" t="s">
        <v>63</v>
      </c>
      <c r="H97" s="3">
        <v>28.4194</v>
      </c>
      <c r="I97" s="3" t="s">
        <v>63</v>
      </c>
      <c r="J97" s="3" t="s">
        <v>63</v>
      </c>
      <c r="K97" s="3" t="s">
        <v>63</v>
      </c>
      <c r="L97" s="3" t="s">
        <v>63</v>
      </c>
      <c r="M97" s="3" t="s">
        <v>63</v>
      </c>
      <c r="N97" s="3"/>
      <c r="O97" s="3"/>
    </row>
    <row r="98" spans="1:15" x14ac:dyDescent="0.25">
      <c r="A98" s="3" t="s">
        <v>162</v>
      </c>
      <c r="B98" s="3" t="s">
        <v>260</v>
      </c>
      <c r="C98" s="3" t="s">
        <v>63</v>
      </c>
      <c r="D98" s="3" t="s">
        <v>63</v>
      </c>
      <c r="E98" s="3">
        <v>78.365750000000006</v>
      </c>
      <c r="F98" s="3" t="s">
        <v>63</v>
      </c>
      <c r="G98" s="3" t="s">
        <v>63</v>
      </c>
      <c r="H98" s="3">
        <v>60.02478</v>
      </c>
      <c r="I98" s="3" t="s">
        <v>63</v>
      </c>
      <c r="J98" s="3" t="s">
        <v>63</v>
      </c>
      <c r="K98" s="3">
        <v>73.867750000000001</v>
      </c>
      <c r="L98" s="3" t="s">
        <v>63</v>
      </c>
      <c r="M98" s="3" t="s">
        <v>63</v>
      </c>
      <c r="N98" s="3"/>
      <c r="O98" s="3"/>
    </row>
    <row r="99" spans="1:15" x14ac:dyDescent="0.25">
      <c r="A99" s="3" t="s">
        <v>162</v>
      </c>
      <c r="B99" s="3" t="s">
        <v>244</v>
      </c>
      <c r="C99" s="3" t="s">
        <v>63</v>
      </c>
      <c r="D99" s="3" t="s">
        <v>63</v>
      </c>
      <c r="E99" s="3">
        <v>64.471879999999999</v>
      </c>
      <c r="F99" s="3" t="s">
        <v>63</v>
      </c>
      <c r="G99" s="3" t="s">
        <v>63</v>
      </c>
      <c r="H99" s="3">
        <v>59.59487</v>
      </c>
      <c r="I99" s="3" t="s">
        <v>63</v>
      </c>
      <c r="J99" s="3" t="s">
        <v>63</v>
      </c>
      <c r="K99" s="3">
        <v>57.059750000000001</v>
      </c>
      <c r="L99" s="3" t="s">
        <v>63</v>
      </c>
      <c r="M99" s="3" t="s">
        <v>63</v>
      </c>
      <c r="N99" s="3"/>
      <c r="O99" s="3"/>
    </row>
    <row r="100" spans="1:15" x14ac:dyDescent="0.25">
      <c r="A100" s="3" t="s">
        <v>174</v>
      </c>
      <c r="B100" s="3" t="s">
        <v>175</v>
      </c>
      <c r="C100" s="3" t="s">
        <v>63</v>
      </c>
      <c r="D100" s="3" t="s">
        <v>63</v>
      </c>
      <c r="E100" s="3">
        <v>85.807540000000003</v>
      </c>
      <c r="F100" s="3" t="s">
        <v>63</v>
      </c>
      <c r="G100" s="3" t="s">
        <v>63</v>
      </c>
      <c r="H100" s="3">
        <v>81.93253</v>
      </c>
      <c r="I100" s="3" t="s">
        <v>63</v>
      </c>
      <c r="J100" s="3" t="s">
        <v>63</v>
      </c>
      <c r="K100" s="3">
        <v>80.372609999999995</v>
      </c>
      <c r="L100" s="3" t="s">
        <v>63</v>
      </c>
      <c r="M100" s="3" t="s">
        <v>63</v>
      </c>
      <c r="N100" s="3"/>
      <c r="O100" s="3"/>
    </row>
    <row r="101" spans="1:15" x14ac:dyDescent="0.25">
      <c r="A101" s="3" t="s">
        <v>174</v>
      </c>
      <c r="B101" s="3" t="s">
        <v>180</v>
      </c>
      <c r="C101" s="3" t="s">
        <v>63</v>
      </c>
      <c r="D101" s="3" t="s">
        <v>63</v>
      </c>
      <c r="E101" s="3">
        <v>83.729900000000001</v>
      </c>
      <c r="F101" s="3" t="s">
        <v>63</v>
      </c>
      <c r="G101" s="3" t="s">
        <v>63</v>
      </c>
      <c r="H101" s="3">
        <v>82.702449999999999</v>
      </c>
      <c r="I101" s="3" t="s">
        <v>63</v>
      </c>
      <c r="J101" s="3" t="s">
        <v>63</v>
      </c>
      <c r="K101" s="3">
        <v>81.036439999999999</v>
      </c>
      <c r="L101" s="3" t="s">
        <v>63</v>
      </c>
      <c r="M101" s="3" t="s">
        <v>63</v>
      </c>
      <c r="N101" s="3"/>
      <c r="O101" s="3"/>
    </row>
    <row r="102" spans="1:15" x14ac:dyDescent="0.25">
      <c r="A102" s="3" t="s">
        <v>185</v>
      </c>
      <c r="B102" s="3" t="s">
        <v>219</v>
      </c>
      <c r="C102" s="3" t="s">
        <v>63</v>
      </c>
      <c r="D102" s="3" t="s">
        <v>63</v>
      </c>
      <c r="E102" s="3" t="s">
        <v>63</v>
      </c>
      <c r="F102" s="3" t="s">
        <v>63</v>
      </c>
      <c r="G102" s="3" t="s">
        <v>63</v>
      </c>
      <c r="H102" s="3">
        <v>8.6567900000000009</v>
      </c>
      <c r="I102" s="3" t="s">
        <v>63</v>
      </c>
      <c r="J102" s="3" t="s">
        <v>63</v>
      </c>
      <c r="K102" s="3" t="s">
        <v>63</v>
      </c>
      <c r="L102" s="3" t="s">
        <v>63</v>
      </c>
      <c r="M102" s="3" t="s">
        <v>63</v>
      </c>
      <c r="N102" s="3"/>
      <c r="O102" s="3"/>
    </row>
    <row r="103" spans="1:15" x14ac:dyDescent="0.25">
      <c r="A103" s="3" t="s">
        <v>185</v>
      </c>
      <c r="B103" s="3" t="s">
        <v>225</v>
      </c>
      <c r="C103" s="3" t="s">
        <v>63</v>
      </c>
      <c r="D103" s="3" t="s">
        <v>63</v>
      </c>
      <c r="E103" s="3" t="s">
        <v>63</v>
      </c>
      <c r="F103" s="3" t="s">
        <v>63</v>
      </c>
      <c r="G103" s="3">
        <v>49.3</v>
      </c>
      <c r="H103" s="3" t="s">
        <v>63</v>
      </c>
      <c r="I103" s="3" t="s">
        <v>63</v>
      </c>
      <c r="J103" s="3" t="s">
        <v>63</v>
      </c>
      <c r="K103" s="3" t="s">
        <v>63</v>
      </c>
      <c r="L103" s="3" t="s">
        <v>63</v>
      </c>
      <c r="M103" s="3" t="s">
        <v>63</v>
      </c>
      <c r="N103" s="3"/>
      <c r="O103" s="3"/>
    </row>
    <row r="104" spans="1:15" x14ac:dyDescent="0.25">
      <c r="A104" s="3" t="s">
        <v>185</v>
      </c>
      <c r="B104" s="3" t="s">
        <v>227</v>
      </c>
      <c r="C104" s="3" t="s">
        <v>63</v>
      </c>
      <c r="D104" s="3" t="s">
        <v>63</v>
      </c>
      <c r="E104" s="3" t="s">
        <v>63</v>
      </c>
      <c r="F104" s="3" t="s">
        <v>63</v>
      </c>
      <c r="G104" s="3" t="s">
        <v>63</v>
      </c>
      <c r="H104" s="3">
        <v>5.0434999999999999</v>
      </c>
      <c r="I104" s="3" t="s">
        <v>63</v>
      </c>
      <c r="J104" s="3" t="s">
        <v>63</v>
      </c>
      <c r="K104" s="3" t="s">
        <v>63</v>
      </c>
      <c r="L104" s="3" t="s">
        <v>63</v>
      </c>
      <c r="M104" s="3" t="s">
        <v>63</v>
      </c>
      <c r="N104" s="3"/>
      <c r="O104" s="3"/>
    </row>
    <row r="105" spans="1:15" x14ac:dyDescent="0.25">
      <c r="A105" s="3"/>
      <c r="B105" s="3"/>
      <c r="C105" s="3"/>
      <c r="D105" s="3"/>
      <c r="E105" s="3"/>
      <c r="F105" s="3"/>
      <c r="G105" s="3"/>
      <c r="H105" s="3"/>
      <c r="I105" s="3"/>
      <c r="J105" s="3"/>
      <c r="K105" s="3"/>
      <c r="L105" s="3"/>
      <c r="M105" s="3"/>
      <c r="N105" s="3"/>
      <c r="O105" s="3"/>
    </row>
    <row r="106" spans="1:15" x14ac:dyDescent="0.25">
      <c r="A106" s="3"/>
      <c r="B106" s="3"/>
      <c r="C106" s="3"/>
      <c r="D106" s="3"/>
      <c r="E106" s="3"/>
      <c r="F106" s="3"/>
      <c r="G106" s="3"/>
      <c r="H106" s="3"/>
      <c r="I106" s="3"/>
      <c r="J106" s="3"/>
      <c r="K106" s="3"/>
      <c r="L106" s="3"/>
      <c r="M106" s="3"/>
      <c r="N106" s="3"/>
      <c r="O106" s="3"/>
    </row>
    <row r="107" spans="1:15" x14ac:dyDescent="0.25">
      <c r="A107" s="3"/>
      <c r="B107" s="3"/>
      <c r="C107" s="3"/>
      <c r="D107" s="3"/>
      <c r="E107" s="3"/>
      <c r="F107" s="3"/>
      <c r="G107" s="3"/>
      <c r="H107" s="3"/>
      <c r="I107" s="3"/>
      <c r="J107" s="3"/>
      <c r="K107" s="3"/>
      <c r="L107" s="3"/>
      <c r="M107" s="3"/>
      <c r="N107" s="3"/>
      <c r="O107" s="3"/>
    </row>
    <row r="108" spans="1:15" x14ac:dyDescent="0.25">
      <c r="A108" s="3"/>
      <c r="B108" s="3"/>
      <c r="C108" s="3"/>
      <c r="D108" s="3"/>
      <c r="E108" s="3"/>
      <c r="F108" s="3"/>
      <c r="G108" s="3"/>
      <c r="H108" s="3"/>
      <c r="I108" s="3"/>
      <c r="J108" s="3"/>
      <c r="K108" s="3"/>
      <c r="L108" s="3"/>
      <c r="M108" s="3"/>
      <c r="N108" s="3"/>
      <c r="O108" s="3"/>
    </row>
    <row r="109" spans="1:15" x14ac:dyDescent="0.25">
      <c r="A109" s="3"/>
      <c r="B109" s="3"/>
      <c r="C109" s="3"/>
      <c r="D109" s="3"/>
      <c r="E109" s="3"/>
      <c r="F109" s="3"/>
      <c r="G109" s="3"/>
      <c r="H109" s="3"/>
      <c r="I109" s="3"/>
      <c r="J109" s="3"/>
      <c r="K109" s="3"/>
      <c r="L109" s="3"/>
      <c r="M109" s="3"/>
      <c r="N109" s="3"/>
      <c r="O109" s="3"/>
    </row>
    <row r="110" spans="1:15" x14ac:dyDescent="0.25">
      <c r="A110" s="3"/>
      <c r="B110" s="3"/>
      <c r="C110" s="3"/>
      <c r="D110" s="3"/>
      <c r="E110" s="3"/>
      <c r="F110" s="3"/>
      <c r="G110" s="3"/>
      <c r="H110" s="3"/>
      <c r="I110" s="3"/>
      <c r="J110" s="3"/>
      <c r="K110" s="3"/>
      <c r="L110" s="3"/>
      <c r="M110" s="3"/>
      <c r="N110" s="3"/>
      <c r="O110" s="3"/>
    </row>
    <row r="111" spans="1:15" x14ac:dyDescent="0.25">
      <c r="A111" s="3"/>
      <c r="B111" s="3"/>
      <c r="C111" s="3"/>
      <c r="D111" s="3"/>
      <c r="E111" s="3"/>
      <c r="F111" s="3"/>
      <c r="G111" s="3"/>
      <c r="H111" s="3"/>
      <c r="I111" s="3"/>
      <c r="J111" s="3"/>
      <c r="K111" s="3"/>
      <c r="L111" s="3"/>
      <c r="M111" s="3"/>
      <c r="N111" s="3"/>
      <c r="O111" s="3"/>
    </row>
    <row r="112" spans="1:15" x14ac:dyDescent="0.25">
      <c r="A112" s="3"/>
      <c r="B112" s="3"/>
      <c r="C112" s="3"/>
      <c r="D112" s="3"/>
      <c r="E112" s="3"/>
      <c r="F112" s="3"/>
      <c r="G112" s="3"/>
      <c r="H112" s="3"/>
      <c r="I112" s="3"/>
      <c r="J112" s="3"/>
      <c r="K112" s="3"/>
      <c r="L112" s="3"/>
      <c r="M112" s="3"/>
      <c r="N112" s="3"/>
      <c r="O112" s="3"/>
    </row>
    <row r="113" spans="1:15" x14ac:dyDescent="0.25">
      <c r="A113" s="3"/>
      <c r="B113" s="3"/>
      <c r="C113" s="3"/>
      <c r="D113" s="3"/>
      <c r="E113" s="3"/>
      <c r="F113" s="3"/>
      <c r="G113" s="3"/>
      <c r="H113" s="3"/>
      <c r="I113" s="3"/>
      <c r="J113" s="3"/>
      <c r="K113" s="3"/>
      <c r="L113" s="3"/>
      <c r="M113" s="3"/>
      <c r="N113" s="3"/>
      <c r="O113" s="3"/>
    </row>
    <row r="114" spans="1:15" x14ac:dyDescent="0.25">
      <c r="A114" s="3"/>
      <c r="B114" s="3"/>
      <c r="C114" s="3"/>
      <c r="D114" s="3"/>
      <c r="E114" s="3"/>
      <c r="F114" s="3"/>
      <c r="G114" s="3"/>
      <c r="H114" s="3"/>
      <c r="I114" s="3"/>
      <c r="J114" s="3"/>
      <c r="K114" s="3"/>
      <c r="L114" s="3"/>
      <c r="M114" s="3"/>
      <c r="N114" s="3"/>
      <c r="O114" s="3"/>
    </row>
    <row r="115" spans="1:15" x14ac:dyDescent="0.25">
      <c r="A115" s="3"/>
      <c r="B115" s="3"/>
      <c r="C115" s="3"/>
      <c r="D115" s="3"/>
      <c r="E115" s="3"/>
      <c r="F115" s="3"/>
      <c r="G115" s="3"/>
      <c r="H115" s="3"/>
      <c r="I115" s="3"/>
      <c r="J115" s="3"/>
      <c r="K115" s="3"/>
      <c r="L115" s="3"/>
      <c r="M115" s="3"/>
      <c r="N115" s="3"/>
      <c r="O115" s="3"/>
    </row>
    <row r="116" spans="1:15" x14ac:dyDescent="0.25">
      <c r="A116" s="3"/>
      <c r="B116" s="3"/>
      <c r="C116" s="3"/>
      <c r="D116" s="3"/>
      <c r="E116" s="3"/>
      <c r="F116" s="3"/>
      <c r="G116" s="3"/>
      <c r="H116" s="3"/>
      <c r="I116" s="3"/>
      <c r="J116" s="3"/>
      <c r="K116" s="3"/>
      <c r="L116" s="3"/>
      <c r="M116" s="3"/>
      <c r="N116" s="3"/>
      <c r="O116" s="3"/>
    </row>
    <row r="117" spans="1:15" x14ac:dyDescent="0.25">
      <c r="A117" s="3"/>
      <c r="B117" s="3"/>
      <c r="C117" s="3"/>
      <c r="D117" s="3"/>
      <c r="E117" s="3"/>
      <c r="F117" s="3"/>
      <c r="G117" s="3"/>
      <c r="H117" s="3"/>
      <c r="I117" s="3"/>
      <c r="J117" s="3"/>
      <c r="K117" s="3"/>
      <c r="L117" s="3"/>
      <c r="M117" s="3"/>
      <c r="N117" s="3"/>
      <c r="O117" s="3"/>
    </row>
    <row r="118" spans="1:15" x14ac:dyDescent="0.25">
      <c r="A118" s="3"/>
      <c r="B118" s="3"/>
      <c r="C118" s="3"/>
      <c r="D118" s="3"/>
      <c r="E118" s="3"/>
      <c r="F118" s="3"/>
      <c r="G118" s="3"/>
      <c r="H118" s="3"/>
      <c r="I118" s="3"/>
      <c r="J118" s="3"/>
      <c r="K118" s="3"/>
      <c r="L118" s="3"/>
      <c r="M118" s="3"/>
      <c r="N118" s="3"/>
      <c r="O118" s="3"/>
    </row>
    <row r="119" spans="1:15" x14ac:dyDescent="0.25">
      <c r="A119" s="3"/>
      <c r="B119" s="3"/>
      <c r="C119" s="3"/>
      <c r="D119" s="3"/>
      <c r="E119" s="3"/>
      <c r="F119" s="3"/>
      <c r="G119" s="3"/>
      <c r="H119" s="3"/>
      <c r="I119" s="3"/>
      <c r="J119" s="3"/>
      <c r="K119" s="3"/>
      <c r="L119" s="3"/>
      <c r="M119" s="3"/>
      <c r="N119" s="3"/>
      <c r="O119" s="3"/>
    </row>
    <row r="120" spans="1:15" x14ac:dyDescent="0.25">
      <c r="A120" s="3"/>
      <c r="B120" s="3"/>
      <c r="C120" s="3"/>
      <c r="D120" s="3"/>
      <c r="E120" s="3"/>
      <c r="F120" s="3"/>
      <c r="G120" s="3"/>
      <c r="H120" s="3"/>
      <c r="I120" s="3"/>
      <c r="J120" s="3"/>
      <c r="K120" s="3"/>
      <c r="L120" s="3"/>
      <c r="M120" s="3"/>
      <c r="N120" s="3"/>
      <c r="O120" s="3"/>
    </row>
    <row r="121" spans="1:15" x14ac:dyDescent="0.25">
      <c r="A121" s="3"/>
      <c r="B121" s="3"/>
      <c r="C121" s="3"/>
      <c r="D121" s="3"/>
      <c r="E121" s="3"/>
      <c r="F121" s="3"/>
      <c r="G121" s="3"/>
      <c r="H121" s="3"/>
      <c r="I121" s="3"/>
      <c r="J121" s="3"/>
      <c r="K121" s="3"/>
      <c r="L121" s="3"/>
      <c r="M121" s="3"/>
      <c r="N121" s="3"/>
      <c r="O121" s="3"/>
    </row>
    <row r="122" spans="1:15" x14ac:dyDescent="0.25">
      <c r="A122" s="3"/>
      <c r="B122" s="3"/>
      <c r="C122" s="3"/>
      <c r="D122" s="3"/>
      <c r="E122" s="3"/>
      <c r="F122" s="3"/>
      <c r="G122" s="3"/>
      <c r="H122" s="3"/>
      <c r="I122" s="3"/>
      <c r="J122" s="3"/>
      <c r="K122" s="3"/>
      <c r="L122" s="3"/>
      <c r="M122" s="3"/>
      <c r="N122" s="3"/>
      <c r="O122" s="3"/>
    </row>
    <row r="123" spans="1:15" x14ac:dyDescent="0.25">
      <c r="A123" s="3"/>
      <c r="B123" s="3"/>
      <c r="C123" s="3"/>
      <c r="D123" s="3"/>
      <c r="E123" s="3"/>
      <c r="F123" s="3"/>
      <c r="G123" s="3"/>
      <c r="H123" s="3"/>
      <c r="I123" s="3"/>
      <c r="J123" s="3"/>
      <c r="K123" s="3"/>
      <c r="L123" s="3"/>
      <c r="M123" s="3"/>
      <c r="N123" s="3"/>
      <c r="O123" s="3"/>
    </row>
    <row r="124" spans="1:15" x14ac:dyDescent="0.25">
      <c r="A124" s="3"/>
      <c r="B124" s="3"/>
      <c r="C124" s="3"/>
      <c r="D124" s="3"/>
      <c r="E124" s="3"/>
      <c r="F124" s="3"/>
      <c r="G124" s="3"/>
      <c r="H124" s="3"/>
      <c r="I124" s="3"/>
      <c r="J124" s="3"/>
      <c r="K124" s="3"/>
      <c r="L124" s="3"/>
      <c r="M124" s="3"/>
      <c r="N124" s="3"/>
      <c r="O124" s="3"/>
    </row>
    <row r="125" spans="1:15" x14ac:dyDescent="0.25">
      <c r="A125" s="3"/>
      <c r="B125" s="3"/>
      <c r="C125" s="3"/>
      <c r="D125" s="3"/>
      <c r="E125" s="3"/>
      <c r="F125" s="3"/>
      <c r="G125" s="3"/>
      <c r="H125" s="3"/>
      <c r="I125" s="3"/>
      <c r="J125" s="3"/>
      <c r="K125" s="3"/>
      <c r="L125" s="3"/>
      <c r="M125" s="3"/>
      <c r="N125" s="3"/>
      <c r="O125" s="3"/>
    </row>
    <row r="126" spans="1:15" x14ac:dyDescent="0.25">
      <c r="A126" s="3"/>
      <c r="B126" s="3"/>
      <c r="C126" s="3"/>
      <c r="D126" s="3"/>
      <c r="E126" s="3"/>
      <c r="F126" s="3"/>
      <c r="G126" s="3"/>
      <c r="H126" s="3"/>
      <c r="I126" s="3"/>
      <c r="J126" s="3"/>
      <c r="K126" s="3"/>
      <c r="L126" s="3"/>
      <c r="M126" s="3"/>
      <c r="N126" s="3"/>
      <c r="O126" s="3"/>
    </row>
    <row r="127" spans="1:15" x14ac:dyDescent="0.25">
      <c r="A127" s="3"/>
      <c r="B127" s="3"/>
      <c r="C127" s="3"/>
      <c r="D127" s="3"/>
      <c r="E127" s="3"/>
      <c r="F127" s="3"/>
      <c r="G127" s="3"/>
      <c r="H127" s="3"/>
      <c r="I127" s="3"/>
      <c r="J127" s="3"/>
      <c r="K127" s="3"/>
      <c r="L127" s="3"/>
      <c r="M127" s="3"/>
      <c r="N127" s="3"/>
      <c r="O127" s="3"/>
    </row>
    <row r="128" spans="1:15" x14ac:dyDescent="0.25">
      <c r="A128" s="3"/>
      <c r="B128" s="3"/>
      <c r="C128" s="3"/>
      <c r="D128" s="3"/>
      <c r="E128" s="3"/>
      <c r="F128" s="3"/>
      <c r="G128" s="3"/>
      <c r="H128" s="3"/>
      <c r="I128" s="3"/>
      <c r="J128" s="3"/>
      <c r="K128" s="3"/>
      <c r="L128" s="3"/>
      <c r="M128" s="3"/>
      <c r="N128" s="3"/>
      <c r="O128" s="3"/>
    </row>
    <row r="129" spans="1:15" x14ac:dyDescent="0.25">
      <c r="A129" s="3"/>
      <c r="B129" s="3"/>
      <c r="C129" s="3"/>
      <c r="D129" s="3"/>
      <c r="E129" s="3"/>
      <c r="F129" s="3"/>
      <c r="G129" s="3"/>
      <c r="H129" s="3"/>
      <c r="I129" s="3"/>
      <c r="J129" s="3"/>
      <c r="K129" s="3"/>
      <c r="L129" s="3"/>
      <c r="M129" s="3"/>
      <c r="N129" s="3"/>
      <c r="O129" s="3"/>
    </row>
    <row r="130" spans="1:15" x14ac:dyDescent="0.25">
      <c r="A130" s="3"/>
      <c r="B130" s="3"/>
      <c r="C130" s="3"/>
      <c r="D130" s="3"/>
      <c r="E130" s="3"/>
      <c r="F130" s="3"/>
      <c r="G130" s="3"/>
      <c r="H130" s="3"/>
      <c r="I130" s="3"/>
      <c r="J130" s="3"/>
      <c r="K130" s="3"/>
      <c r="L130" s="3"/>
      <c r="M130" s="3"/>
      <c r="N130" s="3"/>
      <c r="O130" s="3"/>
    </row>
    <row r="131" spans="1:15" x14ac:dyDescent="0.25">
      <c r="A131" s="3"/>
      <c r="B131" s="3"/>
      <c r="C131" s="3"/>
      <c r="D131" s="3"/>
      <c r="E131" s="3"/>
      <c r="F131" s="3"/>
      <c r="G131" s="3"/>
      <c r="H131" s="3"/>
      <c r="I131" s="3"/>
      <c r="J131" s="3"/>
      <c r="K131" s="3"/>
      <c r="L131" s="3"/>
      <c r="M131" s="3"/>
      <c r="N131" s="3"/>
      <c r="O131" s="3"/>
    </row>
    <row r="132" spans="1:15" x14ac:dyDescent="0.25">
      <c r="A132" s="3"/>
      <c r="B132" s="3"/>
      <c r="C132" s="3"/>
      <c r="D132" s="3"/>
      <c r="E132" s="3"/>
      <c r="F132" s="3"/>
      <c r="G132" s="3"/>
      <c r="H132" s="3"/>
      <c r="I132" s="3"/>
      <c r="J132" s="3"/>
      <c r="K132" s="3"/>
      <c r="L132" s="3"/>
      <c r="M132" s="3"/>
      <c r="N132" s="3"/>
      <c r="O132" s="3"/>
    </row>
    <row r="133" spans="1:15" x14ac:dyDescent="0.25">
      <c r="A133" s="3"/>
      <c r="B133" s="3"/>
      <c r="C133" s="3"/>
      <c r="D133" s="3"/>
      <c r="E133" s="3"/>
      <c r="F133" s="3"/>
      <c r="G133" s="3"/>
      <c r="H133" s="3"/>
      <c r="I133" s="3"/>
      <c r="J133" s="3"/>
      <c r="K133" s="3"/>
      <c r="L133" s="3"/>
      <c r="M133" s="3"/>
      <c r="N133" s="3"/>
      <c r="O133" s="3"/>
    </row>
    <row r="134" spans="1:15" x14ac:dyDescent="0.25">
      <c r="A134" s="3"/>
      <c r="B134" s="3"/>
      <c r="C134" s="3"/>
      <c r="D134" s="3"/>
      <c r="E134" s="3"/>
      <c r="F134" s="3"/>
      <c r="G134" s="3"/>
      <c r="H134" s="3"/>
      <c r="I134" s="3"/>
      <c r="J134" s="3"/>
      <c r="K134" s="3"/>
      <c r="L134" s="3"/>
      <c r="M134" s="3"/>
      <c r="N134" s="3"/>
      <c r="O134" s="3"/>
    </row>
    <row r="135" spans="1:15" x14ac:dyDescent="0.25">
      <c r="A135" s="3"/>
      <c r="B135" s="3"/>
      <c r="C135" s="3"/>
      <c r="D135" s="3"/>
      <c r="E135" s="3"/>
      <c r="F135" s="3"/>
      <c r="G135" s="3"/>
      <c r="H135" s="3"/>
      <c r="I135" s="3"/>
      <c r="J135" s="3"/>
      <c r="K135" s="3"/>
      <c r="L135" s="3"/>
      <c r="M135" s="3"/>
      <c r="N135" s="3"/>
      <c r="O135" s="3"/>
    </row>
    <row r="136" spans="1:15" x14ac:dyDescent="0.25">
      <c r="A136" s="3"/>
      <c r="B136" s="3"/>
      <c r="C136" s="3"/>
      <c r="D136" s="3"/>
      <c r="E136" s="3"/>
      <c r="F136" s="3"/>
      <c r="G136" s="3"/>
      <c r="H136" s="3"/>
      <c r="I136" s="3"/>
      <c r="J136" s="3"/>
      <c r="K136" s="3"/>
      <c r="L136" s="3"/>
      <c r="M136" s="3"/>
      <c r="N136" s="3"/>
      <c r="O136" s="3"/>
    </row>
    <row r="137" spans="1:15" x14ac:dyDescent="0.25">
      <c r="A137" s="3"/>
      <c r="B137" s="3"/>
      <c r="C137" s="3"/>
      <c r="D137" s="3"/>
      <c r="E137" s="3"/>
      <c r="F137" s="3"/>
      <c r="G137" s="3"/>
      <c r="H137" s="3"/>
      <c r="I137" s="3"/>
      <c r="J137" s="3"/>
      <c r="K137" s="3"/>
      <c r="L137" s="3"/>
      <c r="M137" s="3"/>
      <c r="N137" s="3"/>
      <c r="O137" s="3"/>
    </row>
    <row r="138" spans="1:15" x14ac:dyDescent="0.25">
      <c r="A138" s="3"/>
      <c r="B138" s="3"/>
      <c r="C138" s="3"/>
      <c r="D138" s="3"/>
      <c r="E138" s="3"/>
      <c r="F138" s="3"/>
      <c r="G138" s="3"/>
      <c r="H138" s="3"/>
      <c r="I138" s="3"/>
      <c r="J138" s="3"/>
      <c r="K138" s="3"/>
      <c r="L138" s="3"/>
      <c r="M138" s="3"/>
      <c r="N138" s="3"/>
      <c r="O138" s="3"/>
    </row>
    <row r="139" spans="1:15" x14ac:dyDescent="0.25">
      <c r="A139" s="3"/>
      <c r="B139" s="3"/>
      <c r="C139" s="3"/>
      <c r="D139" s="3"/>
      <c r="E139" s="3"/>
      <c r="F139" s="3"/>
      <c r="G139" s="3"/>
      <c r="H139" s="3"/>
      <c r="I139" s="3"/>
      <c r="J139" s="3"/>
      <c r="K139" s="3"/>
      <c r="L139" s="3"/>
      <c r="M139" s="3"/>
      <c r="N139" s="3"/>
      <c r="O139" s="3"/>
    </row>
    <row r="140" spans="1:15" x14ac:dyDescent="0.25">
      <c r="A140" s="3"/>
      <c r="B140" s="3"/>
      <c r="C140" s="3"/>
      <c r="D140" s="3"/>
      <c r="E140" s="3"/>
      <c r="F140" s="3"/>
      <c r="G140" s="3"/>
      <c r="H140" s="3"/>
      <c r="I140" s="3"/>
      <c r="J140" s="3"/>
      <c r="K140" s="3"/>
      <c r="L140" s="3"/>
      <c r="M140" s="3"/>
      <c r="N140" s="3"/>
      <c r="O140" s="3"/>
    </row>
    <row r="141" spans="1:15" x14ac:dyDescent="0.25">
      <c r="A141" s="3"/>
      <c r="B141" s="3"/>
      <c r="C141" s="3"/>
      <c r="D141" s="3"/>
      <c r="E141" s="3"/>
      <c r="F141" s="3"/>
      <c r="G141" s="3"/>
      <c r="H141" s="3"/>
      <c r="I141" s="3"/>
      <c r="J141" s="3"/>
      <c r="K141" s="3"/>
      <c r="L141" s="3"/>
      <c r="M141" s="3"/>
      <c r="N141" s="3"/>
      <c r="O141" s="3"/>
    </row>
    <row r="142" spans="1:15" x14ac:dyDescent="0.25">
      <c r="A142" s="3"/>
      <c r="B142" s="3"/>
      <c r="C142" s="3"/>
      <c r="D142" s="3"/>
      <c r="E142" s="3"/>
      <c r="F142" s="3"/>
      <c r="G142" s="3"/>
      <c r="H142" s="3"/>
      <c r="I142" s="3"/>
      <c r="J142" s="3"/>
      <c r="K142" s="3"/>
      <c r="L142" s="3"/>
      <c r="M142" s="3"/>
      <c r="N142" s="3"/>
      <c r="O142" s="3"/>
    </row>
    <row r="143" spans="1:15" x14ac:dyDescent="0.25">
      <c r="A143" s="3"/>
      <c r="B143" s="3"/>
      <c r="C143" s="3"/>
      <c r="D143" s="3"/>
      <c r="E143" s="3"/>
      <c r="F143" s="3"/>
      <c r="G143" s="3"/>
      <c r="H143" s="3"/>
      <c r="I143" s="3"/>
      <c r="J143" s="3"/>
      <c r="K143" s="3"/>
      <c r="L143" s="3"/>
      <c r="M143" s="3"/>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229</v>
      </c>
    </row>
    <row r="4" spans="1:15" x14ac:dyDescent="0.25">
      <c r="A4" t="s">
        <v>230</v>
      </c>
    </row>
    <row r="5" spans="1:15" x14ac:dyDescent="0.25">
      <c r="A5" t="s">
        <v>261</v>
      </c>
    </row>
    <row r="6" spans="1:15" x14ac:dyDescent="0.25">
      <c r="A6" t="s">
        <v>262</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62</v>
      </c>
      <c r="C11" s="3" t="s">
        <v>63</v>
      </c>
      <c r="D11" s="3" t="s">
        <v>63</v>
      </c>
      <c r="E11" s="3" t="s">
        <v>63</v>
      </c>
      <c r="F11" s="3" t="s">
        <v>63</v>
      </c>
      <c r="G11" s="3" t="s">
        <v>63</v>
      </c>
      <c r="H11" s="3" t="s">
        <v>63</v>
      </c>
      <c r="I11" s="3">
        <v>24.5</v>
      </c>
      <c r="J11" s="3" t="s">
        <v>63</v>
      </c>
      <c r="K11" s="3" t="s">
        <v>63</v>
      </c>
      <c r="L11" s="3" t="s">
        <v>63</v>
      </c>
      <c r="M11" s="3" t="s">
        <v>63</v>
      </c>
      <c r="N11" s="3"/>
      <c r="O11" s="3"/>
    </row>
    <row r="12" spans="1:15" x14ac:dyDescent="0.25">
      <c r="A12" s="3" t="s">
        <v>61</v>
      </c>
      <c r="B12" s="3" t="s">
        <v>64</v>
      </c>
      <c r="C12" s="3" t="s">
        <v>63</v>
      </c>
      <c r="D12" s="3" t="s">
        <v>63</v>
      </c>
      <c r="E12" s="3" t="s">
        <v>63</v>
      </c>
      <c r="F12" s="3" t="s">
        <v>63</v>
      </c>
      <c r="G12" s="3" t="s">
        <v>63</v>
      </c>
      <c r="H12" s="3">
        <v>28</v>
      </c>
      <c r="I12" s="3" t="s">
        <v>63</v>
      </c>
      <c r="J12" s="3">
        <v>34</v>
      </c>
      <c r="K12" s="3" t="s">
        <v>63</v>
      </c>
      <c r="L12" s="3" t="s">
        <v>63</v>
      </c>
      <c r="M12" s="3" t="s">
        <v>63</v>
      </c>
      <c r="N12" s="3"/>
      <c r="O12" s="3"/>
    </row>
    <row r="13" spans="1:15" x14ac:dyDescent="0.25">
      <c r="A13" s="3" t="s">
        <v>61</v>
      </c>
      <c r="B13" s="3" t="s">
        <v>66</v>
      </c>
      <c r="C13" s="3" t="s">
        <v>63</v>
      </c>
      <c r="D13" s="3" t="s">
        <v>63</v>
      </c>
      <c r="E13" s="3" t="s">
        <v>63</v>
      </c>
      <c r="F13" s="3" t="s">
        <v>63</v>
      </c>
      <c r="G13" s="3" t="s">
        <v>63</v>
      </c>
      <c r="H13" s="3" t="s">
        <v>63</v>
      </c>
      <c r="I13" s="3" t="s">
        <v>63</v>
      </c>
      <c r="J13" s="3">
        <v>52.9</v>
      </c>
      <c r="K13" s="3" t="s">
        <v>63</v>
      </c>
      <c r="L13" s="3" t="s">
        <v>63</v>
      </c>
      <c r="M13" s="3" t="s">
        <v>63</v>
      </c>
      <c r="N13" s="3"/>
      <c r="O13" s="3"/>
    </row>
    <row r="14" spans="1:15" x14ac:dyDescent="0.25">
      <c r="A14" s="3" t="s">
        <v>61</v>
      </c>
      <c r="B14" s="3" t="s">
        <v>67</v>
      </c>
      <c r="C14" s="3" t="s">
        <v>63</v>
      </c>
      <c r="D14" s="3">
        <v>33.216819999999998</v>
      </c>
      <c r="E14" s="3" t="s">
        <v>63</v>
      </c>
      <c r="F14" s="3" t="s">
        <v>63</v>
      </c>
      <c r="G14" s="3" t="s">
        <v>63</v>
      </c>
      <c r="H14" s="3">
        <v>32.734119999999997</v>
      </c>
      <c r="I14" s="3" t="s">
        <v>63</v>
      </c>
      <c r="J14" s="3" t="s">
        <v>63</v>
      </c>
      <c r="K14" s="3" t="s">
        <v>63</v>
      </c>
      <c r="L14" s="3" t="s">
        <v>63</v>
      </c>
      <c r="M14" s="3" t="s">
        <v>63</v>
      </c>
      <c r="N14" s="3"/>
      <c r="O14" s="3"/>
    </row>
    <row r="15" spans="1:15" x14ac:dyDescent="0.25">
      <c r="A15" s="3" t="s">
        <v>61</v>
      </c>
      <c r="B15" s="3" t="s">
        <v>69</v>
      </c>
      <c r="C15" s="3" t="s">
        <v>63</v>
      </c>
      <c r="D15" s="3" t="s">
        <v>63</v>
      </c>
      <c r="E15" s="3" t="s">
        <v>63</v>
      </c>
      <c r="F15" s="3" t="s">
        <v>63</v>
      </c>
      <c r="G15" s="3" t="s">
        <v>63</v>
      </c>
      <c r="H15" s="3" t="s">
        <v>63</v>
      </c>
      <c r="I15" s="3" t="s">
        <v>63</v>
      </c>
      <c r="J15" s="3" t="s">
        <v>63</v>
      </c>
      <c r="K15" s="3">
        <v>30.1</v>
      </c>
      <c r="L15" s="3" t="s">
        <v>63</v>
      </c>
      <c r="M15" s="3" t="s">
        <v>63</v>
      </c>
      <c r="N15" s="3"/>
      <c r="O15" s="3"/>
    </row>
    <row r="16" spans="1:15" x14ac:dyDescent="0.25">
      <c r="A16" s="3" t="s">
        <v>61</v>
      </c>
      <c r="B16" s="3" t="s">
        <v>72</v>
      </c>
      <c r="C16" s="3" t="s">
        <v>63</v>
      </c>
      <c r="D16" s="3" t="s">
        <v>63</v>
      </c>
      <c r="E16" s="3" t="s">
        <v>63</v>
      </c>
      <c r="F16" s="3" t="s">
        <v>63</v>
      </c>
      <c r="G16" s="3" t="s">
        <v>63</v>
      </c>
      <c r="H16" s="3" t="s">
        <v>63</v>
      </c>
      <c r="I16" s="3">
        <v>14.5</v>
      </c>
      <c r="J16" s="3" t="s">
        <v>63</v>
      </c>
      <c r="K16" s="3" t="s">
        <v>63</v>
      </c>
      <c r="L16" s="3" t="s">
        <v>63</v>
      </c>
      <c r="M16" s="3" t="s">
        <v>63</v>
      </c>
      <c r="N16" s="3"/>
      <c r="O16" s="3"/>
    </row>
    <row r="17" spans="1:15" x14ac:dyDescent="0.25">
      <c r="A17" s="3" t="s">
        <v>61</v>
      </c>
      <c r="B17" s="3" t="s">
        <v>75</v>
      </c>
      <c r="C17" s="3" t="s">
        <v>63</v>
      </c>
      <c r="D17" s="3" t="s">
        <v>63</v>
      </c>
      <c r="E17" s="3" t="s">
        <v>63</v>
      </c>
      <c r="F17" s="3" t="s">
        <v>63</v>
      </c>
      <c r="G17" s="3" t="s">
        <v>63</v>
      </c>
      <c r="H17" s="3" t="s">
        <v>63</v>
      </c>
      <c r="I17" s="3" t="s">
        <v>63</v>
      </c>
      <c r="J17" s="3" t="s">
        <v>63</v>
      </c>
      <c r="K17" s="3" t="s">
        <v>63</v>
      </c>
      <c r="L17" s="3">
        <v>53</v>
      </c>
      <c r="M17" s="3" t="s">
        <v>63</v>
      </c>
      <c r="N17" s="3"/>
      <c r="O17" s="3"/>
    </row>
    <row r="18" spans="1:15" x14ac:dyDescent="0.25">
      <c r="A18" s="3" t="s">
        <v>77</v>
      </c>
      <c r="B18" s="3" t="s">
        <v>233</v>
      </c>
      <c r="C18" s="3" t="s">
        <v>63</v>
      </c>
      <c r="D18" s="3" t="s">
        <v>63</v>
      </c>
      <c r="E18" s="3" t="s">
        <v>63</v>
      </c>
      <c r="F18" s="3" t="s">
        <v>63</v>
      </c>
      <c r="G18" s="3" t="s">
        <v>63</v>
      </c>
      <c r="H18" s="3">
        <v>84.6</v>
      </c>
      <c r="I18" s="3" t="s">
        <v>63</v>
      </c>
      <c r="J18" s="3" t="s">
        <v>63</v>
      </c>
      <c r="K18" s="3" t="s">
        <v>63</v>
      </c>
      <c r="L18" s="3" t="s">
        <v>63</v>
      </c>
      <c r="M18" s="3" t="s">
        <v>63</v>
      </c>
      <c r="N18" s="3"/>
      <c r="O18" s="3"/>
    </row>
    <row r="19" spans="1:15" ht="30" x14ac:dyDescent="0.25">
      <c r="A19" s="3" t="s">
        <v>77</v>
      </c>
      <c r="B19" s="3" t="s">
        <v>80</v>
      </c>
      <c r="C19" s="3" t="s">
        <v>63</v>
      </c>
      <c r="D19" s="3">
        <v>96.165629999999993</v>
      </c>
      <c r="E19" s="3" t="s">
        <v>63</v>
      </c>
      <c r="F19" s="3" t="s">
        <v>63</v>
      </c>
      <c r="G19" s="3" t="s">
        <v>63</v>
      </c>
      <c r="H19" s="3">
        <v>97.798389999999998</v>
      </c>
      <c r="I19" s="3" t="s">
        <v>63</v>
      </c>
      <c r="J19" s="3" t="s">
        <v>63</v>
      </c>
      <c r="K19" s="3" t="s">
        <v>63</v>
      </c>
      <c r="L19" s="3" t="s">
        <v>63</v>
      </c>
      <c r="M19" s="3" t="s">
        <v>63</v>
      </c>
      <c r="N19" s="3"/>
      <c r="O19" s="3"/>
    </row>
    <row r="20" spans="1:15" x14ac:dyDescent="0.25">
      <c r="A20" s="3" t="s">
        <v>77</v>
      </c>
      <c r="B20" s="3" t="s">
        <v>234</v>
      </c>
      <c r="C20" s="3" t="s">
        <v>63</v>
      </c>
      <c r="D20" s="3" t="s">
        <v>63</v>
      </c>
      <c r="E20" s="3" t="s">
        <v>63</v>
      </c>
      <c r="F20" s="3" t="s">
        <v>63</v>
      </c>
      <c r="G20" s="3" t="s">
        <v>63</v>
      </c>
      <c r="H20" s="3" t="s">
        <v>63</v>
      </c>
      <c r="I20" s="3" t="s">
        <v>63</v>
      </c>
      <c r="J20" s="3">
        <v>83.4</v>
      </c>
      <c r="K20" s="3" t="s">
        <v>63</v>
      </c>
      <c r="L20" s="3" t="s">
        <v>63</v>
      </c>
      <c r="M20" s="3" t="s">
        <v>63</v>
      </c>
      <c r="N20" s="3"/>
      <c r="O20" s="3"/>
    </row>
    <row r="21" spans="1:15" x14ac:dyDescent="0.25">
      <c r="A21" s="3" t="s">
        <v>77</v>
      </c>
      <c r="B21" s="3" t="s">
        <v>82</v>
      </c>
      <c r="C21" s="3" t="s">
        <v>63</v>
      </c>
      <c r="D21" s="3" t="s">
        <v>63</v>
      </c>
      <c r="E21" s="3" t="s">
        <v>63</v>
      </c>
      <c r="F21" s="3" t="s">
        <v>63</v>
      </c>
      <c r="G21" s="3" t="s">
        <v>63</v>
      </c>
      <c r="H21" s="3">
        <v>17.536709999999999</v>
      </c>
      <c r="I21" s="3" t="s">
        <v>63</v>
      </c>
      <c r="J21" s="3" t="s">
        <v>63</v>
      </c>
      <c r="K21" s="3" t="s">
        <v>63</v>
      </c>
      <c r="L21" s="3" t="s">
        <v>63</v>
      </c>
      <c r="M21" s="3" t="s">
        <v>63</v>
      </c>
      <c r="N21" s="3"/>
      <c r="O21" s="3"/>
    </row>
    <row r="22" spans="1:15" x14ac:dyDescent="0.25">
      <c r="A22" s="3" t="s">
        <v>77</v>
      </c>
      <c r="B22" s="3" t="s">
        <v>84</v>
      </c>
      <c r="C22" s="3" t="s">
        <v>63</v>
      </c>
      <c r="D22" s="3" t="s">
        <v>63</v>
      </c>
      <c r="E22" s="3">
        <v>46.4</v>
      </c>
      <c r="F22" s="3" t="s">
        <v>63</v>
      </c>
      <c r="G22" s="3" t="s">
        <v>63</v>
      </c>
      <c r="H22" s="3" t="s">
        <v>63</v>
      </c>
      <c r="I22" s="3" t="s">
        <v>63</v>
      </c>
      <c r="J22" s="3" t="s">
        <v>63</v>
      </c>
      <c r="K22" s="3" t="s">
        <v>63</v>
      </c>
      <c r="L22" s="3" t="s">
        <v>63</v>
      </c>
      <c r="M22" s="3" t="s">
        <v>63</v>
      </c>
      <c r="N22" s="3"/>
      <c r="O22" s="3"/>
    </row>
    <row r="23" spans="1:15" x14ac:dyDescent="0.25">
      <c r="A23" s="3" t="s">
        <v>77</v>
      </c>
      <c r="B23" s="3" t="s">
        <v>253</v>
      </c>
      <c r="C23" s="3" t="s">
        <v>63</v>
      </c>
      <c r="D23" s="3">
        <v>96.625060000000005</v>
      </c>
      <c r="E23" s="3" t="s">
        <v>63</v>
      </c>
      <c r="F23" s="3" t="s">
        <v>63</v>
      </c>
      <c r="G23" s="3" t="s">
        <v>63</v>
      </c>
      <c r="H23" s="3">
        <v>96.851659999999995</v>
      </c>
      <c r="I23" s="3" t="s">
        <v>63</v>
      </c>
      <c r="J23" s="3" t="s">
        <v>63</v>
      </c>
      <c r="K23" s="3" t="s">
        <v>63</v>
      </c>
      <c r="L23" s="3" t="s">
        <v>63</v>
      </c>
      <c r="M23" s="3" t="s">
        <v>63</v>
      </c>
      <c r="N23" s="3"/>
      <c r="O23" s="3"/>
    </row>
    <row r="24" spans="1:15" x14ac:dyDescent="0.25">
      <c r="A24" s="3" t="s">
        <v>77</v>
      </c>
      <c r="B24" s="3" t="s">
        <v>88</v>
      </c>
      <c r="C24" s="3" t="s">
        <v>63</v>
      </c>
      <c r="D24" s="3">
        <v>93.873530000000002</v>
      </c>
      <c r="E24" s="3" t="s">
        <v>63</v>
      </c>
      <c r="F24" s="3" t="s">
        <v>63</v>
      </c>
      <c r="G24" s="3" t="s">
        <v>63</v>
      </c>
      <c r="H24" s="3">
        <v>93.391940000000005</v>
      </c>
      <c r="I24" s="3" t="s">
        <v>63</v>
      </c>
      <c r="J24" s="3" t="s">
        <v>63</v>
      </c>
      <c r="K24" s="3" t="s">
        <v>63</v>
      </c>
      <c r="L24" s="3" t="s">
        <v>63</v>
      </c>
      <c r="M24" s="3" t="s">
        <v>63</v>
      </c>
      <c r="N24" s="3"/>
      <c r="O24" s="3"/>
    </row>
    <row r="25" spans="1:15" x14ac:dyDescent="0.25">
      <c r="A25" s="3" t="s">
        <v>77</v>
      </c>
      <c r="B25" s="3" t="s">
        <v>89</v>
      </c>
      <c r="C25" s="3" t="s">
        <v>63</v>
      </c>
      <c r="D25" s="3">
        <v>43.405720000000002</v>
      </c>
      <c r="E25" s="3" t="s">
        <v>63</v>
      </c>
      <c r="F25" s="3" t="s">
        <v>63</v>
      </c>
      <c r="G25" s="3" t="s">
        <v>63</v>
      </c>
      <c r="H25" s="3" t="s">
        <v>63</v>
      </c>
      <c r="I25" s="3" t="s">
        <v>63</v>
      </c>
      <c r="J25" s="3" t="s">
        <v>63</v>
      </c>
      <c r="K25" s="3" t="s">
        <v>63</v>
      </c>
      <c r="L25" s="3" t="s">
        <v>63</v>
      </c>
      <c r="M25" s="3" t="s">
        <v>63</v>
      </c>
      <c r="N25" s="3"/>
      <c r="O25" s="3"/>
    </row>
    <row r="26" spans="1:15" x14ac:dyDescent="0.25">
      <c r="A26" s="3" t="s">
        <v>92</v>
      </c>
      <c r="B26" s="3" t="s">
        <v>96</v>
      </c>
      <c r="C26" s="3" t="s">
        <v>63</v>
      </c>
      <c r="D26" s="3" t="s">
        <v>63</v>
      </c>
      <c r="E26" s="3" t="s">
        <v>63</v>
      </c>
      <c r="F26" s="3" t="s">
        <v>63</v>
      </c>
      <c r="G26" s="3" t="s">
        <v>63</v>
      </c>
      <c r="H26" s="3" t="s">
        <v>63</v>
      </c>
      <c r="I26" s="3" t="s">
        <v>63</v>
      </c>
      <c r="J26" s="3" t="s">
        <v>63</v>
      </c>
      <c r="K26" s="3" t="s">
        <v>63</v>
      </c>
      <c r="L26" s="3">
        <v>73</v>
      </c>
      <c r="M26" s="3" t="s">
        <v>63</v>
      </c>
      <c r="N26" s="3"/>
      <c r="O26" s="3"/>
    </row>
    <row r="27" spans="1:15" x14ac:dyDescent="0.25">
      <c r="A27" s="3" t="s">
        <v>92</v>
      </c>
      <c r="B27" s="3" t="s">
        <v>100</v>
      </c>
      <c r="C27" s="3" t="s">
        <v>63</v>
      </c>
      <c r="D27" s="3" t="s">
        <v>63</v>
      </c>
      <c r="E27" s="3" t="s">
        <v>63</v>
      </c>
      <c r="F27" s="3" t="s">
        <v>63</v>
      </c>
      <c r="G27" s="3" t="s">
        <v>63</v>
      </c>
      <c r="H27" s="3">
        <v>69.435910000000007</v>
      </c>
      <c r="I27" s="3" t="s">
        <v>63</v>
      </c>
      <c r="J27" s="3" t="s">
        <v>63</v>
      </c>
      <c r="K27" s="3" t="s">
        <v>63</v>
      </c>
      <c r="L27" s="3" t="s">
        <v>63</v>
      </c>
      <c r="M27" s="3" t="s">
        <v>63</v>
      </c>
      <c r="N27" s="3"/>
      <c r="O27" s="3"/>
    </row>
    <row r="28" spans="1:15" x14ac:dyDescent="0.25">
      <c r="A28" s="3" t="s">
        <v>92</v>
      </c>
      <c r="B28" s="3" t="s">
        <v>102</v>
      </c>
      <c r="C28" s="3" t="s">
        <v>63</v>
      </c>
      <c r="D28" s="3">
        <v>71.792659999999998</v>
      </c>
      <c r="E28" s="3" t="s">
        <v>63</v>
      </c>
      <c r="F28" s="3" t="s">
        <v>63</v>
      </c>
      <c r="G28" s="3" t="s">
        <v>63</v>
      </c>
      <c r="H28" s="3">
        <v>78.418769999999995</v>
      </c>
      <c r="I28" s="3" t="s">
        <v>63</v>
      </c>
      <c r="J28" s="3" t="s">
        <v>63</v>
      </c>
      <c r="K28" s="3" t="s">
        <v>63</v>
      </c>
      <c r="L28" s="3" t="s">
        <v>63</v>
      </c>
      <c r="M28" s="3" t="s">
        <v>63</v>
      </c>
      <c r="N28" s="3"/>
      <c r="O28" s="3"/>
    </row>
    <row r="29" spans="1:15" x14ac:dyDescent="0.25">
      <c r="A29" s="3" t="s">
        <v>92</v>
      </c>
      <c r="B29" s="3" t="s">
        <v>103</v>
      </c>
      <c r="C29" s="3" t="s">
        <v>63</v>
      </c>
      <c r="D29" s="3">
        <v>81.85848</v>
      </c>
      <c r="E29" s="3" t="s">
        <v>63</v>
      </c>
      <c r="F29" s="3" t="s">
        <v>63</v>
      </c>
      <c r="G29" s="3" t="s">
        <v>63</v>
      </c>
      <c r="H29" s="3">
        <v>80.316580000000002</v>
      </c>
      <c r="I29" s="3" t="s">
        <v>63</v>
      </c>
      <c r="J29" s="3" t="s">
        <v>63</v>
      </c>
      <c r="K29" s="3" t="s">
        <v>63</v>
      </c>
      <c r="L29" s="3" t="s">
        <v>63</v>
      </c>
      <c r="M29" s="3" t="s">
        <v>63</v>
      </c>
      <c r="N29" s="3"/>
      <c r="O29" s="3"/>
    </row>
    <row r="30" spans="1:15" x14ac:dyDescent="0.25">
      <c r="A30" s="3" t="s">
        <v>92</v>
      </c>
      <c r="B30" s="3" t="s">
        <v>105</v>
      </c>
      <c r="C30" s="3" t="s">
        <v>63</v>
      </c>
      <c r="D30" s="3">
        <v>84.66516</v>
      </c>
      <c r="E30" s="3" t="s">
        <v>63</v>
      </c>
      <c r="F30" s="3" t="s">
        <v>63</v>
      </c>
      <c r="G30" s="3" t="s">
        <v>63</v>
      </c>
      <c r="H30" s="3">
        <v>82.198130000000006</v>
      </c>
      <c r="I30" s="3" t="s">
        <v>63</v>
      </c>
      <c r="J30" s="3" t="s">
        <v>63</v>
      </c>
      <c r="K30" s="3" t="s">
        <v>63</v>
      </c>
      <c r="L30" s="3" t="s">
        <v>63</v>
      </c>
      <c r="M30" s="3" t="s">
        <v>63</v>
      </c>
      <c r="N30" s="3"/>
      <c r="O30" s="3"/>
    </row>
    <row r="31" spans="1:15" x14ac:dyDescent="0.25">
      <c r="A31" s="3" t="s">
        <v>92</v>
      </c>
      <c r="B31" s="3" t="s">
        <v>111</v>
      </c>
      <c r="C31" s="3" t="s">
        <v>63</v>
      </c>
      <c r="D31" s="3">
        <v>76.552750000000003</v>
      </c>
      <c r="E31" s="3" t="s">
        <v>63</v>
      </c>
      <c r="F31" s="3" t="s">
        <v>63</v>
      </c>
      <c r="G31" s="3" t="s">
        <v>63</v>
      </c>
      <c r="H31" s="3">
        <v>83.85</v>
      </c>
      <c r="I31" s="3" t="s">
        <v>63</v>
      </c>
      <c r="J31" s="3" t="s">
        <v>63</v>
      </c>
      <c r="K31" s="3" t="s">
        <v>63</v>
      </c>
      <c r="L31" s="3" t="s">
        <v>63</v>
      </c>
      <c r="M31" s="3" t="s">
        <v>63</v>
      </c>
      <c r="N31" s="3"/>
      <c r="O31" s="3"/>
    </row>
    <row r="32" spans="1:15" x14ac:dyDescent="0.25">
      <c r="A32" s="3" t="s">
        <v>92</v>
      </c>
      <c r="B32" s="3" t="s">
        <v>112</v>
      </c>
      <c r="C32" s="3" t="s">
        <v>63</v>
      </c>
      <c r="D32" s="3">
        <v>68.733379999999997</v>
      </c>
      <c r="E32" s="3" t="s">
        <v>63</v>
      </c>
      <c r="F32" s="3" t="s">
        <v>63</v>
      </c>
      <c r="G32" s="3" t="s">
        <v>63</v>
      </c>
      <c r="H32" s="3">
        <v>68.678849999999997</v>
      </c>
      <c r="I32" s="3" t="s">
        <v>63</v>
      </c>
      <c r="J32" s="3" t="s">
        <v>63</v>
      </c>
      <c r="K32" s="3" t="s">
        <v>63</v>
      </c>
      <c r="L32" s="3" t="s">
        <v>63</v>
      </c>
      <c r="M32" s="3" t="s">
        <v>63</v>
      </c>
      <c r="N32" s="3"/>
      <c r="O32" s="3"/>
    </row>
    <row r="33" spans="1:15" x14ac:dyDescent="0.25">
      <c r="A33" s="3" t="s">
        <v>92</v>
      </c>
      <c r="B33" s="3" t="s">
        <v>116</v>
      </c>
      <c r="C33" s="3" t="s">
        <v>63</v>
      </c>
      <c r="D33" s="3">
        <v>63.128360000000001</v>
      </c>
      <c r="E33" s="3" t="s">
        <v>63</v>
      </c>
      <c r="F33" s="3" t="s">
        <v>63</v>
      </c>
      <c r="G33" s="3" t="s">
        <v>63</v>
      </c>
      <c r="H33" s="3" t="s">
        <v>63</v>
      </c>
      <c r="I33" s="3" t="s">
        <v>63</v>
      </c>
      <c r="J33" s="3" t="s">
        <v>63</v>
      </c>
      <c r="K33" s="3" t="s">
        <v>63</v>
      </c>
      <c r="L33" s="3" t="s">
        <v>63</v>
      </c>
      <c r="M33" s="3" t="s">
        <v>63</v>
      </c>
      <c r="N33" s="3"/>
      <c r="O33" s="3"/>
    </row>
    <row r="34" spans="1:15" x14ac:dyDescent="0.25">
      <c r="A34" s="3" t="s">
        <v>92</v>
      </c>
      <c r="B34" s="3" t="s">
        <v>118</v>
      </c>
      <c r="C34" s="3" t="s">
        <v>63</v>
      </c>
      <c r="D34" s="3">
        <v>88.4268</v>
      </c>
      <c r="E34" s="3" t="s">
        <v>63</v>
      </c>
      <c r="F34" s="3" t="s">
        <v>63</v>
      </c>
      <c r="G34" s="3" t="s">
        <v>63</v>
      </c>
      <c r="H34" s="3">
        <v>82.982200000000006</v>
      </c>
      <c r="I34" s="3" t="s">
        <v>63</v>
      </c>
      <c r="J34" s="3" t="s">
        <v>63</v>
      </c>
      <c r="K34" s="3" t="s">
        <v>63</v>
      </c>
      <c r="L34" s="3" t="s">
        <v>63</v>
      </c>
      <c r="M34" s="3" t="s">
        <v>63</v>
      </c>
      <c r="N34" s="3"/>
      <c r="O34" s="3"/>
    </row>
    <row r="35" spans="1:15" x14ac:dyDescent="0.25">
      <c r="A35" s="3" t="s">
        <v>92</v>
      </c>
      <c r="B35" s="3" t="s">
        <v>119</v>
      </c>
      <c r="C35" s="3" t="s">
        <v>63</v>
      </c>
      <c r="D35" s="3">
        <v>62.724629999999998</v>
      </c>
      <c r="E35" s="3" t="s">
        <v>63</v>
      </c>
      <c r="F35" s="3" t="s">
        <v>63</v>
      </c>
      <c r="G35" s="3" t="s">
        <v>63</v>
      </c>
      <c r="H35" s="3">
        <v>85.73272</v>
      </c>
      <c r="I35" s="3" t="s">
        <v>63</v>
      </c>
      <c r="J35" s="3" t="s">
        <v>63</v>
      </c>
      <c r="K35" s="3" t="s">
        <v>63</v>
      </c>
      <c r="L35" s="3" t="s">
        <v>63</v>
      </c>
      <c r="M35" s="3" t="s">
        <v>63</v>
      </c>
      <c r="N35" s="3"/>
      <c r="O35" s="3"/>
    </row>
    <row r="36" spans="1:15" x14ac:dyDescent="0.25">
      <c r="A36" s="3" t="s">
        <v>92</v>
      </c>
      <c r="B36" s="3" t="s">
        <v>120</v>
      </c>
      <c r="C36" s="3" t="s">
        <v>63</v>
      </c>
      <c r="D36" s="3">
        <v>55.645119999999999</v>
      </c>
      <c r="E36" s="3" t="s">
        <v>63</v>
      </c>
      <c r="F36" s="3" t="s">
        <v>63</v>
      </c>
      <c r="G36" s="3" t="s">
        <v>63</v>
      </c>
      <c r="H36" s="3">
        <v>79.828460000000007</v>
      </c>
      <c r="I36" s="3" t="s">
        <v>63</v>
      </c>
      <c r="J36" s="3" t="s">
        <v>63</v>
      </c>
      <c r="K36" s="3" t="s">
        <v>63</v>
      </c>
      <c r="L36" s="3" t="s">
        <v>63</v>
      </c>
      <c r="M36" s="3" t="s">
        <v>63</v>
      </c>
      <c r="N36" s="3"/>
      <c r="O36" s="3"/>
    </row>
    <row r="37" spans="1:15" x14ac:dyDescent="0.25">
      <c r="A37" s="3" t="s">
        <v>92</v>
      </c>
      <c r="B37" s="3" t="s">
        <v>121</v>
      </c>
      <c r="C37" s="3" t="s">
        <v>63</v>
      </c>
      <c r="D37" s="3">
        <v>80.468990000000005</v>
      </c>
      <c r="E37" s="3" t="s">
        <v>63</v>
      </c>
      <c r="F37" s="3" t="s">
        <v>63</v>
      </c>
      <c r="G37" s="3" t="s">
        <v>63</v>
      </c>
      <c r="H37" s="3">
        <v>81.762969999999996</v>
      </c>
      <c r="I37" s="3" t="s">
        <v>63</v>
      </c>
      <c r="J37" s="3" t="s">
        <v>63</v>
      </c>
      <c r="K37" s="3" t="s">
        <v>63</v>
      </c>
      <c r="L37" s="3" t="s">
        <v>63</v>
      </c>
      <c r="M37" s="3" t="s">
        <v>63</v>
      </c>
      <c r="N37" s="3"/>
      <c r="O37" s="3"/>
    </row>
    <row r="38" spans="1:15" x14ac:dyDescent="0.25">
      <c r="A38" s="3" t="s">
        <v>92</v>
      </c>
      <c r="B38" s="3" t="s">
        <v>123</v>
      </c>
      <c r="C38" s="3" t="s">
        <v>63</v>
      </c>
      <c r="D38" s="3">
        <v>57.025129999999997</v>
      </c>
      <c r="E38" s="3" t="s">
        <v>63</v>
      </c>
      <c r="F38" s="3" t="s">
        <v>63</v>
      </c>
      <c r="G38" s="3" t="s">
        <v>63</v>
      </c>
      <c r="H38" s="3" t="s">
        <v>63</v>
      </c>
      <c r="I38" s="3" t="s">
        <v>63</v>
      </c>
      <c r="J38" s="3" t="s">
        <v>63</v>
      </c>
      <c r="K38" s="3" t="s">
        <v>63</v>
      </c>
      <c r="L38" s="3" t="s">
        <v>63</v>
      </c>
      <c r="M38" s="3" t="s">
        <v>63</v>
      </c>
      <c r="N38" s="3"/>
      <c r="O38" s="3"/>
    </row>
    <row r="39" spans="1:15" x14ac:dyDescent="0.25">
      <c r="A39" s="3" t="s">
        <v>92</v>
      </c>
      <c r="B39" s="3" t="s">
        <v>128</v>
      </c>
      <c r="C39" s="3" t="s">
        <v>63</v>
      </c>
      <c r="D39" s="3">
        <v>72.044799999999995</v>
      </c>
      <c r="E39" s="3" t="s">
        <v>63</v>
      </c>
      <c r="F39" s="3" t="s">
        <v>63</v>
      </c>
      <c r="G39" s="3" t="s">
        <v>63</v>
      </c>
      <c r="H39" s="3">
        <v>75.482519999999994</v>
      </c>
      <c r="I39" s="3" t="s">
        <v>63</v>
      </c>
      <c r="J39" s="3" t="s">
        <v>63</v>
      </c>
      <c r="K39" s="3" t="s">
        <v>63</v>
      </c>
      <c r="L39" s="3" t="s">
        <v>63</v>
      </c>
      <c r="M39" s="3" t="s">
        <v>63</v>
      </c>
      <c r="N39" s="3"/>
      <c r="O39" s="3"/>
    </row>
    <row r="40" spans="1:15" x14ac:dyDescent="0.25">
      <c r="A40" s="3" t="s">
        <v>92</v>
      </c>
      <c r="B40" s="3" t="s">
        <v>129</v>
      </c>
      <c r="C40" s="3" t="s">
        <v>63</v>
      </c>
      <c r="D40" s="3">
        <v>56.224640000000001</v>
      </c>
      <c r="E40" s="3" t="s">
        <v>63</v>
      </c>
      <c r="F40" s="3" t="s">
        <v>63</v>
      </c>
      <c r="G40" s="3" t="s">
        <v>63</v>
      </c>
      <c r="H40" s="3">
        <v>67.433599999999998</v>
      </c>
      <c r="I40" s="3" t="s">
        <v>63</v>
      </c>
      <c r="J40" s="3" t="s">
        <v>63</v>
      </c>
      <c r="K40" s="3" t="s">
        <v>63</v>
      </c>
      <c r="L40" s="3" t="s">
        <v>63</v>
      </c>
      <c r="M40" s="3" t="s">
        <v>63</v>
      </c>
      <c r="N40" s="3"/>
      <c r="O40" s="3"/>
    </row>
    <row r="41" spans="1:15" x14ac:dyDescent="0.25">
      <c r="A41" s="3" t="s">
        <v>92</v>
      </c>
      <c r="B41" s="3" t="s">
        <v>130</v>
      </c>
      <c r="C41" s="3" t="s">
        <v>63</v>
      </c>
      <c r="D41" s="3">
        <v>68.516639999999995</v>
      </c>
      <c r="E41" s="3" t="s">
        <v>63</v>
      </c>
      <c r="F41" s="3" t="s">
        <v>63</v>
      </c>
      <c r="G41" s="3" t="s">
        <v>63</v>
      </c>
      <c r="H41" s="3">
        <v>74.905159999999995</v>
      </c>
      <c r="I41" s="3" t="s">
        <v>63</v>
      </c>
      <c r="J41" s="3" t="s">
        <v>63</v>
      </c>
      <c r="K41" s="3" t="s">
        <v>63</v>
      </c>
      <c r="L41" s="3" t="s">
        <v>63</v>
      </c>
      <c r="M41" s="3" t="s">
        <v>63</v>
      </c>
      <c r="N41" s="3"/>
      <c r="O41" s="3"/>
    </row>
    <row r="42" spans="1:15" x14ac:dyDescent="0.25">
      <c r="A42" s="3" t="s">
        <v>92</v>
      </c>
      <c r="B42" s="3" t="s">
        <v>235</v>
      </c>
      <c r="C42" s="3" t="s">
        <v>63</v>
      </c>
      <c r="D42" s="3">
        <v>80.970280000000002</v>
      </c>
      <c r="E42" s="3" t="s">
        <v>63</v>
      </c>
      <c r="F42" s="3" t="s">
        <v>63</v>
      </c>
      <c r="G42" s="3" t="s">
        <v>63</v>
      </c>
      <c r="H42" s="3">
        <v>78.648470000000003</v>
      </c>
      <c r="I42" s="3" t="s">
        <v>63</v>
      </c>
      <c r="J42" s="3" t="s">
        <v>63</v>
      </c>
      <c r="K42" s="3" t="s">
        <v>63</v>
      </c>
      <c r="L42" s="3" t="s">
        <v>63</v>
      </c>
      <c r="M42" s="3" t="s">
        <v>63</v>
      </c>
      <c r="N42" s="3"/>
      <c r="O42" s="3"/>
    </row>
    <row r="43" spans="1:15" x14ac:dyDescent="0.25">
      <c r="A43" s="3" t="s">
        <v>134</v>
      </c>
      <c r="B43" s="3" t="s">
        <v>135</v>
      </c>
      <c r="C43" s="3" t="s">
        <v>63</v>
      </c>
      <c r="D43" s="3" t="s">
        <v>63</v>
      </c>
      <c r="E43" s="3" t="s">
        <v>63</v>
      </c>
      <c r="F43" s="3">
        <v>71.147120000000001</v>
      </c>
      <c r="G43" s="3" t="s">
        <v>63</v>
      </c>
      <c r="H43" s="3" t="s">
        <v>63</v>
      </c>
      <c r="I43" s="3" t="s">
        <v>63</v>
      </c>
      <c r="J43" s="3" t="s">
        <v>63</v>
      </c>
      <c r="K43" s="3" t="s">
        <v>63</v>
      </c>
      <c r="L43" s="3" t="s">
        <v>63</v>
      </c>
      <c r="M43" s="3" t="s">
        <v>63</v>
      </c>
      <c r="N43" s="3"/>
      <c r="O43" s="3"/>
    </row>
    <row r="44" spans="1:15" x14ac:dyDescent="0.25">
      <c r="A44" s="3" t="s">
        <v>134</v>
      </c>
      <c r="B44" s="3" t="s">
        <v>139</v>
      </c>
      <c r="C44" s="3" t="s">
        <v>63</v>
      </c>
      <c r="D44" s="3" t="s">
        <v>63</v>
      </c>
      <c r="E44" s="3" t="s">
        <v>63</v>
      </c>
      <c r="F44" s="3">
        <v>70.710329999999999</v>
      </c>
      <c r="G44" s="3" t="s">
        <v>63</v>
      </c>
      <c r="H44" s="3" t="s">
        <v>63</v>
      </c>
      <c r="I44" s="3" t="s">
        <v>63</v>
      </c>
      <c r="J44" s="3" t="s">
        <v>63</v>
      </c>
      <c r="K44" s="3" t="s">
        <v>63</v>
      </c>
      <c r="L44" s="3" t="s">
        <v>63</v>
      </c>
      <c r="M44" s="3" t="s">
        <v>63</v>
      </c>
      <c r="N44" s="3"/>
      <c r="O44" s="3"/>
    </row>
    <row r="45" spans="1:15" x14ac:dyDescent="0.25">
      <c r="A45" s="3" t="s">
        <v>134</v>
      </c>
      <c r="B45" s="3" t="s">
        <v>140</v>
      </c>
      <c r="C45" s="3" t="s">
        <v>63</v>
      </c>
      <c r="D45" s="3" t="s">
        <v>63</v>
      </c>
      <c r="E45" s="3" t="s">
        <v>63</v>
      </c>
      <c r="F45" s="3">
        <v>89.689049999999995</v>
      </c>
      <c r="G45" s="3" t="s">
        <v>63</v>
      </c>
      <c r="H45" s="3" t="s">
        <v>63</v>
      </c>
      <c r="I45" s="3" t="s">
        <v>63</v>
      </c>
      <c r="J45" s="3" t="s">
        <v>63</v>
      </c>
      <c r="K45" s="3" t="s">
        <v>63</v>
      </c>
      <c r="L45" s="3" t="s">
        <v>63</v>
      </c>
      <c r="M45" s="3" t="s">
        <v>63</v>
      </c>
      <c r="N45" s="3"/>
      <c r="O45" s="3"/>
    </row>
    <row r="46" spans="1:15" x14ac:dyDescent="0.25">
      <c r="A46" s="3" t="s">
        <v>134</v>
      </c>
      <c r="B46" s="3" t="s">
        <v>141</v>
      </c>
      <c r="C46" s="3" t="s">
        <v>63</v>
      </c>
      <c r="D46" s="3" t="s">
        <v>63</v>
      </c>
      <c r="E46" s="3" t="s">
        <v>63</v>
      </c>
      <c r="F46" s="3">
        <v>64.486329999999995</v>
      </c>
      <c r="G46" s="3" t="s">
        <v>63</v>
      </c>
      <c r="H46" s="3" t="s">
        <v>63</v>
      </c>
      <c r="I46" s="3" t="s">
        <v>63</v>
      </c>
      <c r="J46" s="3" t="s">
        <v>63</v>
      </c>
      <c r="K46" s="3" t="s">
        <v>63</v>
      </c>
      <c r="L46" s="3" t="s">
        <v>63</v>
      </c>
      <c r="M46" s="3" t="s">
        <v>63</v>
      </c>
      <c r="N46" s="3"/>
      <c r="O46" s="3"/>
    </row>
    <row r="47" spans="1:15" x14ac:dyDescent="0.25">
      <c r="A47" s="3" t="s">
        <v>134</v>
      </c>
      <c r="B47" s="3" t="s">
        <v>142</v>
      </c>
      <c r="C47" s="3" t="s">
        <v>63</v>
      </c>
      <c r="D47" s="3" t="s">
        <v>63</v>
      </c>
      <c r="E47" s="3" t="s">
        <v>63</v>
      </c>
      <c r="F47" s="3">
        <v>84.361670000000004</v>
      </c>
      <c r="G47" s="3" t="s">
        <v>63</v>
      </c>
      <c r="H47" s="3" t="s">
        <v>63</v>
      </c>
      <c r="I47" s="3" t="s">
        <v>63</v>
      </c>
      <c r="J47" s="3" t="s">
        <v>63</v>
      </c>
      <c r="K47" s="3" t="s">
        <v>63</v>
      </c>
      <c r="L47" s="3" t="s">
        <v>63</v>
      </c>
      <c r="M47" s="3" t="s">
        <v>63</v>
      </c>
      <c r="N47" s="3"/>
      <c r="O47" s="3"/>
    </row>
    <row r="48" spans="1:15" x14ac:dyDescent="0.25">
      <c r="A48" s="3" t="s">
        <v>134</v>
      </c>
      <c r="B48" s="3" t="s">
        <v>236</v>
      </c>
      <c r="C48" s="3" t="s">
        <v>63</v>
      </c>
      <c r="D48" s="3" t="s">
        <v>63</v>
      </c>
      <c r="E48" s="3" t="s">
        <v>63</v>
      </c>
      <c r="F48" s="3" t="s">
        <v>63</v>
      </c>
      <c r="G48" s="3" t="s">
        <v>63</v>
      </c>
      <c r="H48" s="3" t="s">
        <v>63</v>
      </c>
      <c r="I48" s="3" t="s">
        <v>63</v>
      </c>
      <c r="J48" s="3" t="s">
        <v>63</v>
      </c>
      <c r="K48" s="3" t="s">
        <v>63</v>
      </c>
      <c r="L48" s="3">
        <v>97.3</v>
      </c>
      <c r="M48" s="3" t="s">
        <v>63</v>
      </c>
      <c r="N48" s="3"/>
      <c r="O48" s="3"/>
    </row>
    <row r="49" spans="1:15" x14ac:dyDescent="0.25">
      <c r="A49" s="3" t="s">
        <v>134</v>
      </c>
      <c r="B49" s="3" t="s">
        <v>237</v>
      </c>
      <c r="C49" s="3" t="s">
        <v>63</v>
      </c>
      <c r="D49" s="3" t="s">
        <v>63</v>
      </c>
      <c r="E49" s="3" t="s">
        <v>63</v>
      </c>
      <c r="F49" s="3">
        <v>25.43571</v>
      </c>
      <c r="G49" s="3" t="s">
        <v>63</v>
      </c>
      <c r="H49" s="3" t="s">
        <v>63</v>
      </c>
      <c r="I49" s="3" t="s">
        <v>63</v>
      </c>
      <c r="J49" s="3" t="s">
        <v>63</v>
      </c>
      <c r="K49" s="3" t="s">
        <v>63</v>
      </c>
      <c r="L49" s="3" t="s">
        <v>63</v>
      </c>
      <c r="M49" s="3" t="s">
        <v>63</v>
      </c>
      <c r="N49" s="3"/>
      <c r="O49" s="3"/>
    </row>
    <row r="50" spans="1:15" x14ac:dyDescent="0.25">
      <c r="A50" s="3" t="s">
        <v>134</v>
      </c>
      <c r="B50" s="3" t="s">
        <v>144</v>
      </c>
      <c r="C50" s="3" t="s">
        <v>63</v>
      </c>
      <c r="D50" s="3" t="s">
        <v>63</v>
      </c>
      <c r="E50" s="3" t="s">
        <v>63</v>
      </c>
      <c r="F50" s="3">
        <v>64.698130000000006</v>
      </c>
      <c r="G50" s="3" t="s">
        <v>63</v>
      </c>
      <c r="H50" s="3" t="s">
        <v>63</v>
      </c>
      <c r="I50" s="3" t="s">
        <v>63</v>
      </c>
      <c r="J50" s="3" t="s">
        <v>63</v>
      </c>
      <c r="K50" s="3" t="s">
        <v>63</v>
      </c>
      <c r="L50" s="3" t="s">
        <v>63</v>
      </c>
      <c r="M50" s="3" t="s">
        <v>63</v>
      </c>
      <c r="N50" s="3"/>
      <c r="O50" s="3"/>
    </row>
    <row r="51" spans="1:15" x14ac:dyDescent="0.25">
      <c r="A51" s="3" t="s">
        <v>134</v>
      </c>
      <c r="B51" s="3" t="s">
        <v>147</v>
      </c>
      <c r="C51" s="3" t="s">
        <v>63</v>
      </c>
      <c r="D51" s="3" t="s">
        <v>63</v>
      </c>
      <c r="E51" s="3" t="s">
        <v>63</v>
      </c>
      <c r="F51" s="3">
        <v>51.785800000000002</v>
      </c>
      <c r="G51" s="3" t="s">
        <v>63</v>
      </c>
      <c r="H51" s="3" t="s">
        <v>63</v>
      </c>
      <c r="I51" s="3" t="s">
        <v>63</v>
      </c>
      <c r="J51" s="3" t="s">
        <v>63</v>
      </c>
      <c r="K51" s="3" t="s">
        <v>63</v>
      </c>
      <c r="L51" s="3" t="s">
        <v>63</v>
      </c>
      <c r="M51" s="3" t="s">
        <v>63</v>
      </c>
      <c r="N51" s="3"/>
      <c r="O51" s="3"/>
    </row>
    <row r="52" spans="1:15" x14ac:dyDescent="0.25">
      <c r="A52" s="3" t="s">
        <v>134</v>
      </c>
      <c r="B52" s="3" t="s">
        <v>150</v>
      </c>
      <c r="C52" s="3" t="s">
        <v>63</v>
      </c>
      <c r="D52" s="3" t="s">
        <v>63</v>
      </c>
      <c r="E52" s="3" t="s">
        <v>63</v>
      </c>
      <c r="F52" s="3">
        <v>56.839370000000002</v>
      </c>
      <c r="G52" s="3" t="s">
        <v>63</v>
      </c>
      <c r="H52" s="3" t="s">
        <v>63</v>
      </c>
      <c r="I52" s="3" t="s">
        <v>63</v>
      </c>
      <c r="J52" s="3" t="s">
        <v>63</v>
      </c>
      <c r="K52" s="3" t="s">
        <v>63</v>
      </c>
      <c r="L52" s="3" t="s">
        <v>63</v>
      </c>
      <c r="M52" s="3" t="s">
        <v>63</v>
      </c>
      <c r="N52" s="3"/>
      <c r="O52" s="3"/>
    </row>
    <row r="53" spans="1:15" x14ac:dyDescent="0.25">
      <c r="A53" s="3" t="s">
        <v>134</v>
      </c>
      <c r="B53" s="3" t="s">
        <v>151</v>
      </c>
      <c r="C53" s="3" t="s">
        <v>63</v>
      </c>
      <c r="D53" s="3" t="s">
        <v>63</v>
      </c>
      <c r="E53" s="3" t="s">
        <v>63</v>
      </c>
      <c r="F53" s="3" t="s">
        <v>63</v>
      </c>
      <c r="G53" s="3" t="s">
        <v>63</v>
      </c>
      <c r="H53" s="3" t="s">
        <v>63</v>
      </c>
      <c r="I53" s="3" t="s">
        <v>63</v>
      </c>
      <c r="J53" s="3">
        <v>66.900000000000006</v>
      </c>
      <c r="K53" s="3" t="s">
        <v>63</v>
      </c>
      <c r="L53" s="3" t="s">
        <v>63</v>
      </c>
      <c r="M53" s="3" t="s">
        <v>63</v>
      </c>
      <c r="N53" s="3"/>
      <c r="O53" s="3"/>
    </row>
    <row r="54" spans="1:15" x14ac:dyDescent="0.25">
      <c r="A54" s="3" t="s">
        <v>134</v>
      </c>
      <c r="B54" s="3" t="s">
        <v>152</v>
      </c>
      <c r="C54" s="3" t="s">
        <v>63</v>
      </c>
      <c r="D54" s="3" t="s">
        <v>63</v>
      </c>
      <c r="E54" s="3" t="s">
        <v>63</v>
      </c>
      <c r="F54" s="3">
        <v>76.980639999999994</v>
      </c>
      <c r="G54" s="3" t="s">
        <v>63</v>
      </c>
      <c r="H54" s="3" t="s">
        <v>63</v>
      </c>
      <c r="I54" s="3" t="s">
        <v>63</v>
      </c>
      <c r="J54" s="3" t="s">
        <v>63</v>
      </c>
      <c r="K54" s="3" t="s">
        <v>63</v>
      </c>
      <c r="L54" s="3" t="s">
        <v>63</v>
      </c>
      <c r="M54" s="3" t="s">
        <v>63</v>
      </c>
      <c r="N54" s="3"/>
      <c r="O54" s="3"/>
    </row>
    <row r="55" spans="1:15" x14ac:dyDescent="0.25">
      <c r="A55" s="3" t="s">
        <v>134</v>
      </c>
      <c r="B55" s="3" t="s">
        <v>153</v>
      </c>
      <c r="C55" s="3" t="s">
        <v>63</v>
      </c>
      <c r="D55" s="3" t="s">
        <v>63</v>
      </c>
      <c r="E55" s="3" t="s">
        <v>63</v>
      </c>
      <c r="F55" s="3">
        <v>43.547359999999998</v>
      </c>
      <c r="G55" s="3" t="s">
        <v>63</v>
      </c>
      <c r="H55" s="3" t="s">
        <v>63</v>
      </c>
      <c r="I55" s="3" t="s">
        <v>63</v>
      </c>
      <c r="J55" s="3" t="s">
        <v>63</v>
      </c>
      <c r="K55" s="3" t="s">
        <v>63</v>
      </c>
      <c r="L55" s="3" t="s">
        <v>63</v>
      </c>
      <c r="M55" s="3" t="s">
        <v>63</v>
      </c>
      <c r="N55" s="3"/>
      <c r="O55" s="3"/>
    </row>
    <row r="56" spans="1:15" x14ac:dyDescent="0.25">
      <c r="A56" s="3" t="s">
        <v>134</v>
      </c>
      <c r="B56" s="3" t="s">
        <v>154</v>
      </c>
      <c r="C56" s="3" t="s">
        <v>63</v>
      </c>
      <c r="D56" s="3" t="s">
        <v>63</v>
      </c>
      <c r="E56" s="3" t="s">
        <v>63</v>
      </c>
      <c r="F56" s="3">
        <v>51.171190000000003</v>
      </c>
      <c r="G56" s="3" t="s">
        <v>63</v>
      </c>
      <c r="H56" s="3" t="s">
        <v>63</v>
      </c>
      <c r="I56" s="3" t="s">
        <v>63</v>
      </c>
      <c r="J56" s="3" t="s">
        <v>63</v>
      </c>
      <c r="K56" s="3" t="s">
        <v>63</v>
      </c>
      <c r="L56" s="3" t="s">
        <v>63</v>
      </c>
      <c r="M56" s="3" t="s">
        <v>63</v>
      </c>
      <c r="N56" s="3"/>
      <c r="O56" s="3"/>
    </row>
    <row r="57" spans="1:15" x14ac:dyDescent="0.25">
      <c r="A57" s="3" t="s">
        <v>134</v>
      </c>
      <c r="B57" s="3" t="s">
        <v>155</v>
      </c>
      <c r="C57" s="3" t="s">
        <v>63</v>
      </c>
      <c r="D57" s="3" t="s">
        <v>63</v>
      </c>
      <c r="E57" s="3" t="s">
        <v>63</v>
      </c>
      <c r="F57" s="3">
        <v>46.771230000000003</v>
      </c>
      <c r="G57" s="3" t="s">
        <v>63</v>
      </c>
      <c r="H57" s="3" t="s">
        <v>63</v>
      </c>
      <c r="I57" s="3" t="s">
        <v>63</v>
      </c>
      <c r="J57" s="3" t="s">
        <v>63</v>
      </c>
      <c r="K57" s="3" t="s">
        <v>63</v>
      </c>
      <c r="L57" s="3" t="s">
        <v>63</v>
      </c>
      <c r="M57" s="3" t="s">
        <v>63</v>
      </c>
      <c r="N57" s="3"/>
      <c r="O57" s="3"/>
    </row>
    <row r="58" spans="1:15" x14ac:dyDescent="0.25">
      <c r="A58" s="3" t="s">
        <v>134</v>
      </c>
      <c r="B58" s="3" t="s">
        <v>156</v>
      </c>
      <c r="C58" s="3" t="s">
        <v>63</v>
      </c>
      <c r="D58" s="3" t="s">
        <v>63</v>
      </c>
      <c r="E58" s="3" t="s">
        <v>63</v>
      </c>
      <c r="F58" s="3">
        <v>69.575149999999994</v>
      </c>
      <c r="G58" s="3" t="s">
        <v>63</v>
      </c>
      <c r="H58" s="3" t="s">
        <v>63</v>
      </c>
      <c r="I58" s="3" t="s">
        <v>63</v>
      </c>
      <c r="J58" s="3" t="s">
        <v>63</v>
      </c>
      <c r="K58" s="3" t="s">
        <v>63</v>
      </c>
      <c r="L58" s="3" t="s">
        <v>63</v>
      </c>
      <c r="M58" s="3" t="s">
        <v>63</v>
      </c>
      <c r="N58" s="3"/>
      <c r="O58" s="3"/>
    </row>
    <row r="59" spans="1:15" x14ac:dyDescent="0.25">
      <c r="A59" s="3" t="s">
        <v>134</v>
      </c>
      <c r="B59" s="3" t="s">
        <v>263</v>
      </c>
      <c r="C59" s="3" t="s">
        <v>63</v>
      </c>
      <c r="D59" s="3" t="s">
        <v>63</v>
      </c>
      <c r="E59" s="3" t="s">
        <v>63</v>
      </c>
      <c r="F59" s="3" t="s">
        <v>63</v>
      </c>
      <c r="G59" s="3" t="s">
        <v>63</v>
      </c>
      <c r="H59" s="3" t="s">
        <v>63</v>
      </c>
      <c r="I59" s="3" t="s">
        <v>63</v>
      </c>
      <c r="J59" s="3" t="s">
        <v>63</v>
      </c>
      <c r="K59" s="3" t="s">
        <v>63</v>
      </c>
      <c r="L59" s="3">
        <v>1</v>
      </c>
      <c r="M59" s="3" t="s">
        <v>63</v>
      </c>
      <c r="N59" s="3"/>
      <c r="O59" s="3"/>
    </row>
    <row r="60" spans="1:15" x14ac:dyDescent="0.25">
      <c r="A60" s="3" t="s">
        <v>134</v>
      </c>
      <c r="B60" s="3" t="s">
        <v>238</v>
      </c>
      <c r="C60" s="3" t="s">
        <v>63</v>
      </c>
      <c r="D60" s="3" t="s">
        <v>63</v>
      </c>
      <c r="E60" s="3" t="s">
        <v>63</v>
      </c>
      <c r="F60" s="3" t="s">
        <v>63</v>
      </c>
      <c r="G60" s="3" t="s">
        <v>63</v>
      </c>
      <c r="H60" s="3" t="s">
        <v>63</v>
      </c>
      <c r="I60" s="3" t="s">
        <v>63</v>
      </c>
      <c r="J60" s="3" t="s">
        <v>63</v>
      </c>
      <c r="K60" s="3">
        <v>12.3</v>
      </c>
      <c r="L60" s="3" t="s">
        <v>63</v>
      </c>
      <c r="M60" s="3" t="s">
        <v>63</v>
      </c>
      <c r="N60" s="3"/>
      <c r="O60" s="3"/>
    </row>
    <row r="61" spans="1:15" x14ac:dyDescent="0.25">
      <c r="A61" s="3" t="s">
        <v>134</v>
      </c>
      <c r="B61" s="3" t="s">
        <v>161</v>
      </c>
      <c r="C61" s="3" t="s">
        <v>63</v>
      </c>
      <c r="D61" s="3" t="s">
        <v>63</v>
      </c>
      <c r="E61" s="3" t="s">
        <v>63</v>
      </c>
      <c r="F61" s="3">
        <v>75.116900000000001</v>
      </c>
      <c r="G61" s="3" t="s">
        <v>63</v>
      </c>
      <c r="H61" s="3" t="s">
        <v>63</v>
      </c>
      <c r="I61" s="3" t="s">
        <v>63</v>
      </c>
      <c r="J61" s="3" t="s">
        <v>63</v>
      </c>
      <c r="K61" s="3" t="s">
        <v>63</v>
      </c>
      <c r="L61" s="3" t="s">
        <v>63</v>
      </c>
      <c r="M61" s="3" t="s">
        <v>63</v>
      </c>
      <c r="N61" s="3"/>
      <c r="O61" s="3"/>
    </row>
    <row r="62" spans="1:15" x14ac:dyDescent="0.25">
      <c r="A62" s="3" t="s">
        <v>162</v>
      </c>
      <c r="B62" s="3" t="s">
        <v>165</v>
      </c>
      <c r="C62" s="3" t="s">
        <v>63</v>
      </c>
      <c r="D62" s="3">
        <v>33.832769999999996</v>
      </c>
      <c r="E62" s="3" t="s">
        <v>63</v>
      </c>
      <c r="F62" s="3" t="s">
        <v>63</v>
      </c>
      <c r="G62" s="3" t="s">
        <v>63</v>
      </c>
      <c r="H62" s="3">
        <v>39.93383</v>
      </c>
      <c r="I62" s="3" t="s">
        <v>63</v>
      </c>
      <c r="J62" s="3" t="s">
        <v>63</v>
      </c>
      <c r="K62" s="3" t="s">
        <v>63</v>
      </c>
      <c r="L62" s="3" t="s">
        <v>63</v>
      </c>
      <c r="M62" s="3" t="s">
        <v>63</v>
      </c>
      <c r="N62" s="3"/>
      <c r="O62" s="3"/>
    </row>
    <row r="63" spans="1:15" x14ac:dyDescent="0.25">
      <c r="A63" s="3" t="s">
        <v>162</v>
      </c>
      <c r="B63" s="3" t="s">
        <v>166</v>
      </c>
      <c r="C63" s="3" t="s">
        <v>63</v>
      </c>
      <c r="D63" s="3" t="s">
        <v>63</v>
      </c>
      <c r="E63" s="3" t="s">
        <v>63</v>
      </c>
      <c r="F63" s="3" t="s">
        <v>63</v>
      </c>
      <c r="G63" s="3" t="s">
        <v>63</v>
      </c>
      <c r="H63" s="3">
        <v>73.758240000000001</v>
      </c>
      <c r="I63" s="3" t="s">
        <v>63</v>
      </c>
      <c r="J63" s="3" t="s">
        <v>63</v>
      </c>
      <c r="K63" s="3" t="s">
        <v>63</v>
      </c>
      <c r="L63" s="3" t="s">
        <v>63</v>
      </c>
      <c r="M63" s="3" t="s">
        <v>63</v>
      </c>
      <c r="N63" s="3"/>
      <c r="O63" s="3"/>
    </row>
    <row r="64" spans="1:15" x14ac:dyDescent="0.25">
      <c r="A64" s="3" t="s">
        <v>162</v>
      </c>
      <c r="B64" s="3" t="s">
        <v>167</v>
      </c>
      <c r="C64" s="3" t="s">
        <v>63</v>
      </c>
      <c r="D64" s="3">
        <v>41.256039999999999</v>
      </c>
      <c r="E64" s="3" t="s">
        <v>63</v>
      </c>
      <c r="F64" s="3" t="s">
        <v>63</v>
      </c>
      <c r="G64" s="3" t="s">
        <v>63</v>
      </c>
      <c r="H64" s="3">
        <v>47.264229999999998</v>
      </c>
      <c r="I64" s="3" t="s">
        <v>63</v>
      </c>
      <c r="J64" s="3" t="s">
        <v>63</v>
      </c>
      <c r="K64" s="3" t="s">
        <v>63</v>
      </c>
      <c r="L64" s="3" t="s">
        <v>63</v>
      </c>
      <c r="M64" s="3" t="s">
        <v>63</v>
      </c>
      <c r="N64" s="3"/>
      <c r="O64" s="3"/>
    </row>
    <row r="65" spans="1:15" x14ac:dyDescent="0.25">
      <c r="A65" s="3" t="s">
        <v>162</v>
      </c>
      <c r="B65" s="3" t="s">
        <v>241</v>
      </c>
      <c r="C65" s="3" t="s">
        <v>63</v>
      </c>
      <c r="D65" s="3">
        <v>9.0296400000000006</v>
      </c>
      <c r="E65" s="3" t="s">
        <v>63</v>
      </c>
      <c r="F65" s="3" t="s">
        <v>63</v>
      </c>
      <c r="G65" s="3" t="s">
        <v>63</v>
      </c>
      <c r="H65" s="3">
        <v>11.73821</v>
      </c>
      <c r="I65" s="3" t="s">
        <v>63</v>
      </c>
      <c r="J65" s="3" t="s">
        <v>63</v>
      </c>
      <c r="K65" s="3" t="s">
        <v>63</v>
      </c>
      <c r="L65" s="3" t="s">
        <v>63</v>
      </c>
      <c r="M65" s="3" t="s">
        <v>63</v>
      </c>
      <c r="N65" s="3"/>
      <c r="O65" s="3"/>
    </row>
    <row r="66" spans="1:15" x14ac:dyDescent="0.25">
      <c r="A66" s="3" t="s">
        <v>162</v>
      </c>
      <c r="B66" s="3" t="s">
        <v>242</v>
      </c>
      <c r="C66" s="3" t="s">
        <v>63</v>
      </c>
      <c r="D66" s="3">
        <v>9.5971700000000002</v>
      </c>
      <c r="E66" s="3" t="s">
        <v>63</v>
      </c>
      <c r="F66" s="3" t="s">
        <v>63</v>
      </c>
      <c r="G66" s="3" t="s">
        <v>63</v>
      </c>
      <c r="H66" s="3">
        <v>15.68735</v>
      </c>
      <c r="I66" s="3" t="s">
        <v>63</v>
      </c>
      <c r="J66" s="3" t="s">
        <v>63</v>
      </c>
      <c r="K66" s="3" t="s">
        <v>63</v>
      </c>
      <c r="L66" s="3" t="s">
        <v>63</v>
      </c>
      <c r="M66" s="3" t="s">
        <v>63</v>
      </c>
      <c r="N66" s="3"/>
      <c r="O66" s="3"/>
    </row>
    <row r="67" spans="1:15" x14ac:dyDescent="0.25">
      <c r="A67" s="3" t="s">
        <v>162</v>
      </c>
      <c r="B67" s="3" t="s">
        <v>171</v>
      </c>
      <c r="C67" s="3" t="s">
        <v>63</v>
      </c>
      <c r="D67" s="3">
        <v>20.28379</v>
      </c>
      <c r="E67" s="3" t="s">
        <v>63</v>
      </c>
      <c r="F67" s="3" t="s">
        <v>63</v>
      </c>
      <c r="G67" s="3" t="s">
        <v>63</v>
      </c>
      <c r="H67" s="3">
        <v>32.116399999999999</v>
      </c>
      <c r="I67" s="3" t="s">
        <v>63</v>
      </c>
      <c r="J67" s="3" t="s">
        <v>63</v>
      </c>
      <c r="K67" s="3" t="s">
        <v>63</v>
      </c>
      <c r="L67" s="3" t="s">
        <v>63</v>
      </c>
      <c r="M67" s="3" t="s">
        <v>63</v>
      </c>
      <c r="N67" s="3"/>
      <c r="O67" s="3"/>
    </row>
    <row r="68" spans="1:15" x14ac:dyDescent="0.25">
      <c r="A68" s="3" t="s">
        <v>162</v>
      </c>
      <c r="B68" s="3" t="s">
        <v>172</v>
      </c>
      <c r="C68" s="3" t="s">
        <v>63</v>
      </c>
      <c r="D68" s="3">
        <v>28.852250000000002</v>
      </c>
      <c r="E68" s="3" t="s">
        <v>63</v>
      </c>
      <c r="F68" s="3" t="s">
        <v>63</v>
      </c>
      <c r="G68" s="3" t="s">
        <v>63</v>
      </c>
      <c r="H68" s="3">
        <v>36.388339999999999</v>
      </c>
      <c r="I68" s="3" t="s">
        <v>63</v>
      </c>
      <c r="J68" s="3" t="s">
        <v>63</v>
      </c>
      <c r="K68" s="3" t="s">
        <v>63</v>
      </c>
      <c r="L68" s="3" t="s">
        <v>63</v>
      </c>
      <c r="M68" s="3" t="s">
        <v>63</v>
      </c>
      <c r="N68" s="3"/>
      <c r="O68" s="3"/>
    </row>
    <row r="69" spans="1:15" x14ac:dyDescent="0.25">
      <c r="A69" s="3" t="s">
        <v>162</v>
      </c>
      <c r="B69" s="3" t="s">
        <v>243</v>
      </c>
      <c r="C69" s="3" t="s">
        <v>63</v>
      </c>
      <c r="D69" s="3">
        <v>24.394490000000001</v>
      </c>
      <c r="E69" s="3" t="s">
        <v>63</v>
      </c>
      <c r="F69" s="3" t="s">
        <v>63</v>
      </c>
      <c r="G69" s="3" t="s">
        <v>63</v>
      </c>
      <c r="H69" s="3">
        <v>16.211369999999999</v>
      </c>
      <c r="I69" s="3" t="s">
        <v>63</v>
      </c>
      <c r="J69" s="3" t="s">
        <v>63</v>
      </c>
      <c r="K69" s="3" t="s">
        <v>63</v>
      </c>
      <c r="L69" s="3" t="s">
        <v>63</v>
      </c>
      <c r="M69" s="3" t="s">
        <v>63</v>
      </c>
      <c r="N69" s="3"/>
      <c r="O69" s="3"/>
    </row>
    <row r="70" spans="1:15" x14ac:dyDescent="0.25">
      <c r="A70" s="3" t="s">
        <v>162</v>
      </c>
      <c r="B70" s="3" t="s">
        <v>173</v>
      </c>
      <c r="C70" s="3" t="s">
        <v>63</v>
      </c>
      <c r="D70" s="3">
        <v>11.28824</v>
      </c>
      <c r="E70" s="3" t="s">
        <v>63</v>
      </c>
      <c r="F70" s="3" t="s">
        <v>63</v>
      </c>
      <c r="G70" s="3" t="s">
        <v>63</v>
      </c>
      <c r="H70" s="3" t="s">
        <v>63</v>
      </c>
      <c r="I70" s="3" t="s">
        <v>63</v>
      </c>
      <c r="J70" s="3" t="s">
        <v>63</v>
      </c>
      <c r="K70" s="3" t="s">
        <v>63</v>
      </c>
      <c r="L70" s="3" t="s">
        <v>63</v>
      </c>
      <c r="M70" s="3" t="s">
        <v>63</v>
      </c>
      <c r="N70" s="3"/>
      <c r="O70" s="3"/>
    </row>
    <row r="71" spans="1:15" x14ac:dyDescent="0.25">
      <c r="A71" s="3" t="s">
        <v>162</v>
      </c>
      <c r="B71" s="3" t="s">
        <v>244</v>
      </c>
      <c r="C71" s="3" t="s">
        <v>63</v>
      </c>
      <c r="D71" s="3">
        <v>35.009309999999999</v>
      </c>
      <c r="E71" s="3" t="s">
        <v>63</v>
      </c>
      <c r="F71" s="3" t="s">
        <v>63</v>
      </c>
      <c r="G71" s="3" t="s">
        <v>63</v>
      </c>
      <c r="H71" s="3">
        <v>42.479799999999997</v>
      </c>
      <c r="I71" s="3" t="s">
        <v>63</v>
      </c>
      <c r="J71" s="3" t="s">
        <v>63</v>
      </c>
      <c r="K71" s="3" t="s">
        <v>63</v>
      </c>
      <c r="L71" s="3" t="s">
        <v>63</v>
      </c>
      <c r="M71" s="3" t="s">
        <v>63</v>
      </c>
      <c r="N71" s="3"/>
      <c r="O71" s="3"/>
    </row>
    <row r="72" spans="1:15" x14ac:dyDescent="0.25">
      <c r="A72" s="3" t="s">
        <v>162</v>
      </c>
      <c r="B72" s="3" t="s">
        <v>264</v>
      </c>
      <c r="C72" s="3" t="s">
        <v>63</v>
      </c>
      <c r="D72" s="3">
        <v>2.32531</v>
      </c>
      <c r="E72" s="3" t="s">
        <v>63</v>
      </c>
      <c r="F72" s="3" t="s">
        <v>63</v>
      </c>
      <c r="G72" s="3" t="s">
        <v>63</v>
      </c>
      <c r="H72" s="3" t="s">
        <v>63</v>
      </c>
      <c r="I72" s="3" t="s">
        <v>63</v>
      </c>
      <c r="J72" s="3" t="s">
        <v>63</v>
      </c>
      <c r="K72" s="3" t="s">
        <v>63</v>
      </c>
      <c r="L72" s="3" t="s">
        <v>63</v>
      </c>
      <c r="M72" s="3" t="s">
        <v>63</v>
      </c>
      <c r="N72" s="3"/>
      <c r="O72" s="3"/>
    </row>
    <row r="73" spans="1:15" x14ac:dyDescent="0.25">
      <c r="A73" s="3" t="s">
        <v>174</v>
      </c>
      <c r="B73" s="3" t="s">
        <v>175</v>
      </c>
      <c r="C73" s="3" t="s">
        <v>63</v>
      </c>
      <c r="D73" s="3">
        <v>70.178899999999999</v>
      </c>
      <c r="E73" s="3" t="s">
        <v>63</v>
      </c>
      <c r="F73" s="3" t="s">
        <v>63</v>
      </c>
      <c r="G73" s="3" t="s">
        <v>63</v>
      </c>
      <c r="H73" s="3">
        <v>70.233000000000004</v>
      </c>
      <c r="I73" s="3" t="s">
        <v>63</v>
      </c>
      <c r="J73" s="3" t="s">
        <v>63</v>
      </c>
      <c r="K73" s="3" t="s">
        <v>63</v>
      </c>
      <c r="L73" s="3" t="s">
        <v>63</v>
      </c>
      <c r="M73" s="3" t="s">
        <v>63</v>
      </c>
      <c r="N73" s="3"/>
      <c r="O73" s="3"/>
    </row>
    <row r="74" spans="1:15" x14ac:dyDescent="0.25">
      <c r="A74" s="3" t="s">
        <v>174</v>
      </c>
      <c r="B74" s="3" t="s">
        <v>245</v>
      </c>
      <c r="C74" s="3" t="s">
        <v>63</v>
      </c>
      <c r="D74" s="3" t="s">
        <v>63</v>
      </c>
      <c r="E74" s="3" t="s">
        <v>63</v>
      </c>
      <c r="F74" s="3" t="s">
        <v>63</v>
      </c>
      <c r="G74" s="3" t="s">
        <v>63</v>
      </c>
      <c r="H74" s="3" t="s">
        <v>63</v>
      </c>
      <c r="I74" s="3" t="s">
        <v>63</v>
      </c>
      <c r="J74" s="3" t="s">
        <v>63</v>
      </c>
      <c r="K74" s="3">
        <v>12</v>
      </c>
      <c r="L74" s="3" t="s">
        <v>63</v>
      </c>
      <c r="M74" s="3" t="s">
        <v>63</v>
      </c>
      <c r="N74" s="3"/>
      <c r="O74" s="3"/>
    </row>
    <row r="75" spans="1:15" x14ac:dyDescent="0.25">
      <c r="A75" s="3" t="s">
        <v>174</v>
      </c>
      <c r="B75" s="3" t="s">
        <v>180</v>
      </c>
      <c r="C75" s="3" t="s">
        <v>63</v>
      </c>
      <c r="D75" s="3">
        <v>58.031280000000002</v>
      </c>
      <c r="E75" s="3" t="s">
        <v>63</v>
      </c>
      <c r="F75" s="3" t="s">
        <v>63</v>
      </c>
      <c r="G75" s="3" t="s">
        <v>63</v>
      </c>
      <c r="H75" s="3">
        <v>58.646659999999997</v>
      </c>
      <c r="I75" s="3" t="s">
        <v>63</v>
      </c>
      <c r="J75" s="3" t="s">
        <v>63</v>
      </c>
      <c r="K75" s="3" t="s">
        <v>63</v>
      </c>
      <c r="L75" s="3" t="s">
        <v>63</v>
      </c>
      <c r="M75" s="3" t="s">
        <v>63</v>
      </c>
      <c r="N75" s="3"/>
      <c r="O75" s="3"/>
    </row>
    <row r="76" spans="1:15" x14ac:dyDescent="0.25">
      <c r="A76" s="3" t="s">
        <v>174</v>
      </c>
      <c r="B76" s="3" t="s">
        <v>183</v>
      </c>
      <c r="C76" s="3" t="s">
        <v>63</v>
      </c>
      <c r="D76" s="3" t="s">
        <v>63</v>
      </c>
      <c r="E76" s="3" t="s">
        <v>63</v>
      </c>
      <c r="F76" s="3" t="s">
        <v>63</v>
      </c>
      <c r="G76" s="3" t="s">
        <v>63</v>
      </c>
      <c r="H76" s="3">
        <v>76.3</v>
      </c>
      <c r="I76" s="3" t="s">
        <v>63</v>
      </c>
      <c r="J76" s="3" t="s">
        <v>63</v>
      </c>
      <c r="K76" s="3" t="s">
        <v>63</v>
      </c>
      <c r="L76" s="3" t="s">
        <v>63</v>
      </c>
      <c r="M76" s="3" t="s">
        <v>63</v>
      </c>
      <c r="N76" s="3"/>
      <c r="O76" s="3"/>
    </row>
    <row r="77" spans="1:15" x14ac:dyDescent="0.25">
      <c r="A77" s="3" t="s">
        <v>185</v>
      </c>
      <c r="B77" s="3" t="s">
        <v>187</v>
      </c>
      <c r="C77" s="3" t="s">
        <v>63</v>
      </c>
      <c r="D77" s="3" t="s">
        <v>63</v>
      </c>
      <c r="E77" s="3" t="s">
        <v>63</v>
      </c>
      <c r="F77" s="3" t="s">
        <v>63</v>
      </c>
      <c r="G77" s="3">
        <v>33.92</v>
      </c>
      <c r="H77" s="3" t="s">
        <v>63</v>
      </c>
      <c r="I77" s="3" t="s">
        <v>63</v>
      </c>
      <c r="J77" s="3" t="s">
        <v>63</v>
      </c>
      <c r="K77" s="3" t="s">
        <v>63</v>
      </c>
      <c r="L77" s="3" t="s">
        <v>63</v>
      </c>
      <c r="M77" s="3" t="s">
        <v>63</v>
      </c>
      <c r="N77" s="3"/>
      <c r="O77" s="3"/>
    </row>
    <row r="78" spans="1:15" x14ac:dyDescent="0.25">
      <c r="A78" s="3" t="s">
        <v>185</v>
      </c>
      <c r="B78" s="3" t="s">
        <v>246</v>
      </c>
      <c r="C78" s="3" t="s">
        <v>63</v>
      </c>
      <c r="D78" s="3">
        <v>28.945219999999999</v>
      </c>
      <c r="E78" s="3" t="s">
        <v>63</v>
      </c>
      <c r="F78" s="3" t="s">
        <v>63</v>
      </c>
      <c r="G78" s="3" t="s">
        <v>63</v>
      </c>
      <c r="H78" s="3" t="s">
        <v>63</v>
      </c>
      <c r="I78" s="3" t="s">
        <v>63</v>
      </c>
      <c r="J78" s="3" t="s">
        <v>63</v>
      </c>
      <c r="K78" s="3" t="s">
        <v>63</v>
      </c>
      <c r="L78" s="3" t="s">
        <v>63</v>
      </c>
      <c r="M78" s="3" t="s">
        <v>63</v>
      </c>
      <c r="N78" s="3"/>
      <c r="O78" s="3"/>
    </row>
    <row r="79" spans="1:15" x14ac:dyDescent="0.25">
      <c r="A79" s="3" t="s">
        <v>185</v>
      </c>
      <c r="B79" s="3" t="s">
        <v>188</v>
      </c>
      <c r="C79" s="3" t="s">
        <v>63</v>
      </c>
      <c r="D79" s="3" t="s">
        <v>63</v>
      </c>
      <c r="E79" s="3" t="s">
        <v>63</v>
      </c>
      <c r="F79" s="3" t="s">
        <v>63</v>
      </c>
      <c r="G79" s="3">
        <v>58.88</v>
      </c>
      <c r="H79" s="3" t="s">
        <v>63</v>
      </c>
      <c r="I79" s="3" t="s">
        <v>63</v>
      </c>
      <c r="J79" s="3" t="s">
        <v>63</v>
      </c>
      <c r="K79" s="3" t="s">
        <v>63</v>
      </c>
      <c r="L79" s="3" t="s">
        <v>63</v>
      </c>
      <c r="M79" s="3" t="s">
        <v>63</v>
      </c>
      <c r="N79" s="3"/>
      <c r="O79" s="3"/>
    </row>
    <row r="80" spans="1:15" x14ac:dyDescent="0.25">
      <c r="A80" s="3" t="s">
        <v>185</v>
      </c>
      <c r="B80" s="3" t="s">
        <v>189</v>
      </c>
      <c r="C80" s="3" t="s">
        <v>63</v>
      </c>
      <c r="D80" s="3" t="s">
        <v>63</v>
      </c>
      <c r="E80" s="3" t="s">
        <v>63</v>
      </c>
      <c r="F80" s="3" t="s">
        <v>63</v>
      </c>
      <c r="G80" s="3">
        <v>97.24</v>
      </c>
      <c r="H80" s="3" t="s">
        <v>63</v>
      </c>
      <c r="I80" s="3" t="s">
        <v>63</v>
      </c>
      <c r="J80" s="3" t="s">
        <v>63</v>
      </c>
      <c r="K80" s="3" t="s">
        <v>63</v>
      </c>
      <c r="L80" s="3" t="s">
        <v>63</v>
      </c>
      <c r="M80" s="3" t="s">
        <v>63</v>
      </c>
      <c r="N80" s="3"/>
      <c r="O80" s="3"/>
    </row>
    <row r="81" spans="1:15" x14ac:dyDescent="0.25">
      <c r="A81" s="3" t="s">
        <v>185</v>
      </c>
      <c r="B81" s="3" t="s">
        <v>191</v>
      </c>
      <c r="C81" s="3" t="s">
        <v>63</v>
      </c>
      <c r="D81" s="3" t="s">
        <v>63</v>
      </c>
      <c r="E81" s="3" t="s">
        <v>63</v>
      </c>
      <c r="F81" s="3" t="s">
        <v>63</v>
      </c>
      <c r="G81" s="3">
        <v>56.95</v>
      </c>
      <c r="H81" s="3" t="s">
        <v>63</v>
      </c>
      <c r="I81" s="3" t="s">
        <v>63</v>
      </c>
      <c r="J81" s="3" t="s">
        <v>63</v>
      </c>
      <c r="K81" s="3" t="s">
        <v>63</v>
      </c>
      <c r="L81" s="3" t="s">
        <v>63</v>
      </c>
      <c r="M81" s="3" t="s">
        <v>63</v>
      </c>
      <c r="N81" s="3"/>
      <c r="O81" s="3"/>
    </row>
    <row r="82" spans="1:15" x14ac:dyDescent="0.25">
      <c r="A82" s="3" t="s">
        <v>185</v>
      </c>
      <c r="B82" s="3" t="s">
        <v>193</v>
      </c>
      <c r="C82" s="3" t="s">
        <v>63</v>
      </c>
      <c r="D82" s="3" t="s">
        <v>63</v>
      </c>
      <c r="E82" s="3" t="s">
        <v>63</v>
      </c>
      <c r="F82" s="3" t="s">
        <v>63</v>
      </c>
      <c r="G82" s="3">
        <v>47.84</v>
      </c>
      <c r="H82" s="3" t="s">
        <v>63</v>
      </c>
      <c r="I82" s="3" t="s">
        <v>63</v>
      </c>
      <c r="J82" s="3" t="s">
        <v>63</v>
      </c>
      <c r="K82" s="3" t="s">
        <v>63</v>
      </c>
      <c r="L82" s="3" t="s">
        <v>63</v>
      </c>
      <c r="M82" s="3" t="s">
        <v>63</v>
      </c>
      <c r="N82" s="3"/>
      <c r="O82" s="3"/>
    </row>
    <row r="83" spans="1:15" x14ac:dyDescent="0.25">
      <c r="A83" s="3" t="s">
        <v>185</v>
      </c>
      <c r="B83" s="3" t="s">
        <v>195</v>
      </c>
      <c r="C83" s="3" t="s">
        <v>63</v>
      </c>
      <c r="D83" s="3" t="s">
        <v>63</v>
      </c>
      <c r="E83" s="3" t="s">
        <v>63</v>
      </c>
      <c r="F83" s="3" t="s">
        <v>63</v>
      </c>
      <c r="G83" s="3">
        <v>72</v>
      </c>
      <c r="H83" s="3" t="s">
        <v>63</v>
      </c>
      <c r="I83" s="3" t="s">
        <v>63</v>
      </c>
      <c r="J83" s="3" t="s">
        <v>63</v>
      </c>
      <c r="K83" s="3" t="s">
        <v>63</v>
      </c>
      <c r="L83" s="3" t="s">
        <v>63</v>
      </c>
      <c r="M83" s="3" t="s">
        <v>63</v>
      </c>
      <c r="N83" s="3"/>
      <c r="O83" s="3"/>
    </row>
    <row r="84" spans="1:15" x14ac:dyDescent="0.25">
      <c r="A84" s="3" t="s">
        <v>185</v>
      </c>
      <c r="B84" s="3" t="s">
        <v>196</v>
      </c>
      <c r="C84" s="3" t="s">
        <v>63</v>
      </c>
      <c r="D84" s="3" t="s">
        <v>63</v>
      </c>
      <c r="E84" s="3" t="s">
        <v>63</v>
      </c>
      <c r="F84" s="3" t="s">
        <v>63</v>
      </c>
      <c r="G84" s="3">
        <v>33.42</v>
      </c>
      <c r="H84" s="3" t="s">
        <v>63</v>
      </c>
      <c r="I84" s="3" t="s">
        <v>63</v>
      </c>
      <c r="J84" s="3" t="s">
        <v>63</v>
      </c>
      <c r="K84" s="3" t="s">
        <v>63</v>
      </c>
      <c r="L84" s="3" t="s">
        <v>63</v>
      </c>
      <c r="M84" s="3" t="s">
        <v>63</v>
      </c>
      <c r="N84" s="3"/>
      <c r="O84" s="3"/>
    </row>
    <row r="85" spans="1:15" x14ac:dyDescent="0.25">
      <c r="A85" s="3" t="s">
        <v>185</v>
      </c>
      <c r="B85" s="3" t="s">
        <v>197</v>
      </c>
      <c r="C85" s="3" t="s">
        <v>63</v>
      </c>
      <c r="D85" s="3" t="s">
        <v>63</v>
      </c>
      <c r="E85" s="3" t="s">
        <v>63</v>
      </c>
      <c r="F85" s="3" t="s">
        <v>63</v>
      </c>
      <c r="G85" s="3" t="s">
        <v>63</v>
      </c>
      <c r="H85" s="3" t="s">
        <v>63</v>
      </c>
      <c r="I85" s="3" t="s">
        <v>63</v>
      </c>
      <c r="J85" s="3" t="s">
        <v>63</v>
      </c>
      <c r="K85" s="3">
        <v>0.2</v>
      </c>
      <c r="L85" s="3" t="s">
        <v>63</v>
      </c>
      <c r="M85" s="3" t="s">
        <v>63</v>
      </c>
      <c r="N85" s="3"/>
      <c r="O85" s="3"/>
    </row>
    <row r="86" spans="1:15" x14ac:dyDescent="0.25">
      <c r="A86" s="3" t="s">
        <v>185</v>
      </c>
      <c r="B86" s="3" t="s">
        <v>202</v>
      </c>
      <c r="C86" s="3" t="s">
        <v>63</v>
      </c>
      <c r="D86" s="3" t="s">
        <v>63</v>
      </c>
      <c r="E86" s="3" t="s">
        <v>63</v>
      </c>
      <c r="F86" s="3" t="s">
        <v>63</v>
      </c>
      <c r="G86" s="3" t="s">
        <v>63</v>
      </c>
      <c r="H86" s="3" t="s">
        <v>63</v>
      </c>
      <c r="I86" s="3" t="s">
        <v>63</v>
      </c>
      <c r="J86" s="3" t="s">
        <v>63</v>
      </c>
      <c r="K86" s="3">
        <v>3.7</v>
      </c>
      <c r="L86" s="3" t="s">
        <v>63</v>
      </c>
      <c r="M86" s="3" t="s">
        <v>63</v>
      </c>
      <c r="N86" s="3"/>
      <c r="O86" s="3"/>
    </row>
    <row r="87" spans="1:15" x14ac:dyDescent="0.25">
      <c r="A87" s="3" t="s">
        <v>185</v>
      </c>
      <c r="B87" s="3" t="s">
        <v>203</v>
      </c>
      <c r="C87" s="3" t="s">
        <v>63</v>
      </c>
      <c r="D87" s="3" t="s">
        <v>63</v>
      </c>
      <c r="E87" s="3" t="s">
        <v>63</v>
      </c>
      <c r="F87" s="3" t="s">
        <v>63</v>
      </c>
      <c r="G87" s="3" t="s">
        <v>63</v>
      </c>
      <c r="H87" s="3" t="s">
        <v>63</v>
      </c>
      <c r="I87" s="3" t="s">
        <v>63</v>
      </c>
      <c r="J87" s="3">
        <v>7.8</v>
      </c>
      <c r="K87" s="3" t="s">
        <v>63</v>
      </c>
      <c r="L87" s="3" t="s">
        <v>63</v>
      </c>
      <c r="M87" s="3" t="s">
        <v>63</v>
      </c>
      <c r="N87" s="3"/>
      <c r="O87" s="3"/>
    </row>
    <row r="88" spans="1:15" x14ac:dyDescent="0.25">
      <c r="A88" s="3" t="s">
        <v>185</v>
      </c>
      <c r="B88" s="3" t="s">
        <v>206</v>
      </c>
      <c r="C88" s="3" t="s">
        <v>63</v>
      </c>
      <c r="D88" s="3" t="s">
        <v>63</v>
      </c>
      <c r="E88" s="3" t="s">
        <v>63</v>
      </c>
      <c r="F88" s="3" t="s">
        <v>63</v>
      </c>
      <c r="G88" s="3" t="s">
        <v>63</v>
      </c>
      <c r="H88" s="3" t="s">
        <v>63</v>
      </c>
      <c r="I88" s="3">
        <v>36.1</v>
      </c>
      <c r="J88" s="3" t="s">
        <v>63</v>
      </c>
      <c r="K88" s="3">
        <v>42.1</v>
      </c>
      <c r="L88" s="3" t="s">
        <v>63</v>
      </c>
      <c r="M88" s="3" t="s">
        <v>63</v>
      </c>
      <c r="N88" s="3"/>
      <c r="O88" s="3"/>
    </row>
    <row r="89" spans="1:15" x14ac:dyDescent="0.25">
      <c r="A89" s="3" t="s">
        <v>185</v>
      </c>
      <c r="B89" s="3" t="s">
        <v>207</v>
      </c>
      <c r="C89" s="3" t="s">
        <v>63</v>
      </c>
      <c r="D89" s="3" t="s">
        <v>63</v>
      </c>
      <c r="E89" s="3" t="s">
        <v>63</v>
      </c>
      <c r="F89" s="3" t="s">
        <v>63</v>
      </c>
      <c r="G89" s="3" t="s">
        <v>63</v>
      </c>
      <c r="H89" s="3" t="s">
        <v>63</v>
      </c>
      <c r="I89" s="3" t="s">
        <v>63</v>
      </c>
      <c r="J89" s="3" t="s">
        <v>63</v>
      </c>
      <c r="K89" s="3">
        <v>1.2</v>
      </c>
      <c r="L89" s="3" t="s">
        <v>63</v>
      </c>
      <c r="M89" s="3" t="s">
        <v>63</v>
      </c>
      <c r="N89" s="3"/>
      <c r="O89" s="3"/>
    </row>
    <row r="90" spans="1:15" x14ac:dyDescent="0.25">
      <c r="A90" s="3" t="s">
        <v>185</v>
      </c>
      <c r="B90" s="3" t="s">
        <v>209</v>
      </c>
      <c r="C90" s="3" t="s">
        <v>63</v>
      </c>
      <c r="D90" s="3" t="s">
        <v>63</v>
      </c>
      <c r="E90" s="3" t="s">
        <v>63</v>
      </c>
      <c r="F90" s="3" t="s">
        <v>63</v>
      </c>
      <c r="G90" s="3" t="s">
        <v>63</v>
      </c>
      <c r="H90" s="3" t="s">
        <v>63</v>
      </c>
      <c r="I90" s="3" t="s">
        <v>63</v>
      </c>
      <c r="J90" s="3" t="s">
        <v>63</v>
      </c>
      <c r="K90" s="3">
        <v>4.0999999999999996</v>
      </c>
      <c r="L90" s="3" t="s">
        <v>63</v>
      </c>
      <c r="M90" s="3" t="s">
        <v>63</v>
      </c>
      <c r="N90" s="3"/>
      <c r="O90" s="3"/>
    </row>
    <row r="91" spans="1:15" x14ac:dyDescent="0.25">
      <c r="A91" s="3" t="s">
        <v>185</v>
      </c>
      <c r="B91" s="3" t="s">
        <v>211</v>
      </c>
      <c r="C91" s="3" t="s">
        <v>63</v>
      </c>
      <c r="D91" s="3" t="s">
        <v>63</v>
      </c>
      <c r="E91" s="3" t="s">
        <v>63</v>
      </c>
      <c r="F91" s="3" t="s">
        <v>63</v>
      </c>
      <c r="G91" s="3" t="s">
        <v>63</v>
      </c>
      <c r="H91" s="3" t="s">
        <v>63</v>
      </c>
      <c r="I91" s="3">
        <v>2.6</v>
      </c>
      <c r="J91" s="3" t="s">
        <v>63</v>
      </c>
      <c r="K91" s="3" t="s">
        <v>63</v>
      </c>
      <c r="L91" s="3" t="s">
        <v>63</v>
      </c>
      <c r="M91" s="3" t="s">
        <v>63</v>
      </c>
      <c r="N91" s="3"/>
      <c r="O91" s="3"/>
    </row>
    <row r="92" spans="1:15" x14ac:dyDescent="0.25">
      <c r="A92" s="3" t="s">
        <v>185</v>
      </c>
      <c r="B92" s="3" t="s">
        <v>216</v>
      </c>
      <c r="C92" s="3" t="s">
        <v>63</v>
      </c>
      <c r="D92" s="3" t="s">
        <v>63</v>
      </c>
      <c r="E92" s="3" t="s">
        <v>63</v>
      </c>
      <c r="F92" s="3" t="s">
        <v>63</v>
      </c>
      <c r="G92" s="3">
        <v>27.37</v>
      </c>
      <c r="H92" s="3" t="s">
        <v>63</v>
      </c>
      <c r="I92" s="3" t="s">
        <v>63</v>
      </c>
      <c r="J92" s="3" t="s">
        <v>63</v>
      </c>
      <c r="K92" s="3" t="s">
        <v>63</v>
      </c>
      <c r="L92" s="3" t="s">
        <v>63</v>
      </c>
      <c r="M92" s="3" t="s">
        <v>63</v>
      </c>
      <c r="N92" s="3"/>
      <c r="O92" s="3"/>
    </row>
    <row r="93" spans="1:15" x14ac:dyDescent="0.25">
      <c r="A93" s="3" t="s">
        <v>185</v>
      </c>
      <c r="B93" s="3" t="s">
        <v>247</v>
      </c>
      <c r="C93" s="3" t="s">
        <v>63</v>
      </c>
      <c r="D93" s="3" t="s">
        <v>63</v>
      </c>
      <c r="E93" s="3" t="s">
        <v>63</v>
      </c>
      <c r="F93" s="3" t="s">
        <v>63</v>
      </c>
      <c r="G93" s="3" t="s">
        <v>63</v>
      </c>
      <c r="H93" s="3" t="s">
        <v>63</v>
      </c>
      <c r="I93" s="3" t="s">
        <v>63</v>
      </c>
      <c r="J93" s="3">
        <v>11.31</v>
      </c>
      <c r="K93" s="3" t="s">
        <v>63</v>
      </c>
      <c r="L93" s="3" t="s">
        <v>63</v>
      </c>
      <c r="M93" s="3" t="s">
        <v>63</v>
      </c>
      <c r="N93" s="3"/>
      <c r="O93" s="3"/>
    </row>
    <row r="94" spans="1:15" x14ac:dyDescent="0.25">
      <c r="A94" s="3" t="s">
        <v>185</v>
      </c>
      <c r="B94" s="3" t="s">
        <v>219</v>
      </c>
      <c r="C94" s="3" t="s">
        <v>63</v>
      </c>
      <c r="D94" s="3" t="s">
        <v>63</v>
      </c>
      <c r="E94" s="3" t="s">
        <v>63</v>
      </c>
      <c r="F94" s="3" t="s">
        <v>63</v>
      </c>
      <c r="G94" s="3">
        <v>63.2</v>
      </c>
      <c r="H94" s="3" t="s">
        <v>63</v>
      </c>
      <c r="I94" s="3" t="s">
        <v>63</v>
      </c>
      <c r="J94" s="3" t="s">
        <v>63</v>
      </c>
      <c r="K94" s="3" t="s">
        <v>63</v>
      </c>
      <c r="L94" s="3" t="s">
        <v>63</v>
      </c>
      <c r="M94" s="3" t="s">
        <v>63</v>
      </c>
      <c r="N94" s="3"/>
      <c r="O94" s="3"/>
    </row>
    <row r="95" spans="1:15" x14ac:dyDescent="0.25">
      <c r="A95" s="3" t="s">
        <v>185</v>
      </c>
      <c r="B95" s="3" t="s">
        <v>221</v>
      </c>
      <c r="C95" s="3" t="s">
        <v>63</v>
      </c>
      <c r="D95" s="3" t="s">
        <v>63</v>
      </c>
      <c r="E95" s="3" t="s">
        <v>63</v>
      </c>
      <c r="F95" s="3" t="s">
        <v>63</v>
      </c>
      <c r="G95" s="3" t="s">
        <v>63</v>
      </c>
      <c r="H95" s="3" t="s">
        <v>63</v>
      </c>
      <c r="I95" s="3" t="s">
        <v>63</v>
      </c>
      <c r="J95" s="3">
        <v>5.6</v>
      </c>
      <c r="K95" s="3" t="s">
        <v>63</v>
      </c>
      <c r="L95" s="3" t="s">
        <v>63</v>
      </c>
      <c r="M95" s="3" t="s">
        <v>63</v>
      </c>
      <c r="N95" s="3"/>
      <c r="O95" s="3"/>
    </row>
    <row r="96" spans="1:15" x14ac:dyDescent="0.25">
      <c r="A96" s="3" t="s">
        <v>185</v>
      </c>
      <c r="B96" s="3" t="s">
        <v>224</v>
      </c>
      <c r="C96" s="3" t="s">
        <v>63</v>
      </c>
      <c r="D96" s="3" t="s">
        <v>63</v>
      </c>
      <c r="E96" s="3" t="s">
        <v>63</v>
      </c>
      <c r="F96" s="3" t="s">
        <v>63</v>
      </c>
      <c r="G96" s="3">
        <v>40.21</v>
      </c>
      <c r="H96" s="3" t="s">
        <v>63</v>
      </c>
      <c r="I96" s="3" t="s">
        <v>63</v>
      </c>
      <c r="J96" s="3" t="s">
        <v>63</v>
      </c>
      <c r="K96" s="3" t="s">
        <v>63</v>
      </c>
      <c r="L96" s="3" t="s">
        <v>63</v>
      </c>
      <c r="M96" s="3" t="s">
        <v>63</v>
      </c>
      <c r="N96" s="3"/>
      <c r="O96" s="3"/>
    </row>
    <row r="97" spans="1:15" x14ac:dyDescent="0.25">
      <c r="A97" s="3" t="s">
        <v>185</v>
      </c>
      <c r="B97" s="3" t="s">
        <v>225</v>
      </c>
      <c r="C97" s="3" t="s">
        <v>63</v>
      </c>
      <c r="D97" s="3" t="s">
        <v>63</v>
      </c>
      <c r="E97" s="3" t="s">
        <v>63</v>
      </c>
      <c r="F97" s="3" t="s">
        <v>63</v>
      </c>
      <c r="G97" s="3">
        <v>23.2</v>
      </c>
      <c r="H97" s="3">
        <v>21</v>
      </c>
      <c r="I97" s="3" t="s">
        <v>63</v>
      </c>
      <c r="J97" s="3" t="s">
        <v>63</v>
      </c>
      <c r="K97" s="3" t="s">
        <v>63</v>
      </c>
      <c r="L97" s="3" t="s">
        <v>63</v>
      </c>
      <c r="M97" s="3" t="s">
        <v>63</v>
      </c>
      <c r="N97" s="3"/>
      <c r="O97" s="3"/>
    </row>
    <row r="98" spans="1:15" x14ac:dyDescent="0.25">
      <c r="A98" s="3" t="s">
        <v>185</v>
      </c>
      <c r="B98" s="3" t="s">
        <v>226</v>
      </c>
      <c r="C98" s="3" t="s">
        <v>63</v>
      </c>
      <c r="D98" s="3" t="s">
        <v>63</v>
      </c>
      <c r="E98" s="3" t="s">
        <v>63</v>
      </c>
      <c r="F98" s="3" t="s">
        <v>63</v>
      </c>
      <c r="G98" s="3" t="s">
        <v>63</v>
      </c>
      <c r="H98" s="3" t="s">
        <v>63</v>
      </c>
      <c r="I98" s="3">
        <v>35.05809</v>
      </c>
      <c r="J98" s="3" t="s">
        <v>63</v>
      </c>
      <c r="K98" s="3" t="s">
        <v>63</v>
      </c>
      <c r="L98" s="3" t="s">
        <v>63</v>
      </c>
      <c r="M98" s="3" t="s">
        <v>63</v>
      </c>
      <c r="N98" s="3"/>
      <c r="O98" s="3"/>
    </row>
    <row r="99" spans="1:15" x14ac:dyDescent="0.25">
      <c r="A99" s="3" t="s">
        <v>185</v>
      </c>
      <c r="B99" s="3" t="s">
        <v>228</v>
      </c>
      <c r="C99" s="3" t="s">
        <v>63</v>
      </c>
      <c r="D99" s="3" t="s">
        <v>63</v>
      </c>
      <c r="E99" s="3" t="s">
        <v>63</v>
      </c>
      <c r="F99" s="3" t="s">
        <v>63</v>
      </c>
      <c r="G99" s="3" t="s">
        <v>63</v>
      </c>
      <c r="H99" s="3" t="s">
        <v>63</v>
      </c>
      <c r="I99" s="3" t="s">
        <v>63</v>
      </c>
      <c r="J99" s="3" t="s">
        <v>63</v>
      </c>
      <c r="K99" s="3" t="s">
        <v>63</v>
      </c>
      <c r="L99" s="3">
        <v>5.0999999999999996</v>
      </c>
      <c r="M99" s="3" t="s">
        <v>63</v>
      </c>
      <c r="N99" s="3"/>
      <c r="O99" s="3"/>
    </row>
    <row r="100" spans="1:15" x14ac:dyDescent="0.25">
      <c r="A100" s="3"/>
      <c r="B100" s="3"/>
      <c r="C100" s="3"/>
      <c r="D100" s="3"/>
      <c r="E100" s="3"/>
      <c r="F100" s="3"/>
      <c r="G100" s="3"/>
      <c r="H100" s="3"/>
      <c r="I100" s="3"/>
      <c r="J100" s="3"/>
      <c r="K100" s="3"/>
      <c r="L100" s="3"/>
      <c r="M100" s="3"/>
      <c r="N100" s="3"/>
      <c r="O100" s="3"/>
    </row>
    <row r="101" spans="1:15" x14ac:dyDescent="0.25">
      <c r="A101" s="3"/>
      <c r="B101" s="3"/>
      <c r="C101" s="3"/>
      <c r="D101" s="3"/>
      <c r="E101" s="3"/>
      <c r="F101" s="3"/>
      <c r="G101" s="3"/>
      <c r="H101" s="3"/>
      <c r="I101" s="3"/>
      <c r="J101" s="3"/>
      <c r="K101" s="3"/>
      <c r="L101" s="3"/>
      <c r="M101" s="3"/>
      <c r="N101" s="3"/>
      <c r="O101" s="3"/>
    </row>
    <row r="102" spans="1:15" x14ac:dyDescent="0.25">
      <c r="A102" s="3"/>
      <c r="B102" s="3"/>
      <c r="C102" s="3"/>
      <c r="D102" s="3"/>
      <c r="E102" s="3"/>
      <c r="F102" s="3"/>
      <c r="G102" s="3"/>
      <c r="H102" s="3"/>
      <c r="I102" s="3"/>
      <c r="J102" s="3"/>
      <c r="K102" s="3"/>
      <c r="L102" s="3"/>
      <c r="M102" s="3"/>
      <c r="N102" s="3"/>
      <c r="O102" s="3"/>
    </row>
    <row r="103" spans="1:15" x14ac:dyDescent="0.25">
      <c r="A103" s="3"/>
      <c r="B103" s="3"/>
      <c r="C103" s="3"/>
      <c r="D103" s="3"/>
      <c r="E103" s="3"/>
      <c r="F103" s="3"/>
      <c r="G103" s="3"/>
      <c r="H103" s="3"/>
      <c r="I103" s="3"/>
      <c r="J103" s="3"/>
      <c r="K103" s="3"/>
      <c r="L103" s="3"/>
      <c r="M103" s="3"/>
      <c r="N103" s="3"/>
      <c r="O103" s="3"/>
    </row>
    <row r="104" spans="1:15" x14ac:dyDescent="0.25">
      <c r="A104" s="3"/>
      <c r="B104" s="3"/>
      <c r="C104" s="3"/>
      <c r="D104" s="3"/>
      <c r="E104" s="3"/>
      <c r="F104" s="3"/>
      <c r="G104" s="3"/>
      <c r="H104" s="3"/>
      <c r="I104" s="3"/>
      <c r="J104" s="3"/>
      <c r="K104" s="3"/>
      <c r="L104" s="3"/>
      <c r="M104" s="3"/>
      <c r="N104" s="3"/>
      <c r="O104" s="3"/>
    </row>
    <row r="105" spans="1:15" x14ac:dyDescent="0.25">
      <c r="A105" s="3"/>
      <c r="B105" s="3"/>
      <c r="C105" s="3"/>
      <c r="D105" s="3"/>
      <c r="E105" s="3"/>
      <c r="F105" s="3"/>
      <c r="G105" s="3"/>
      <c r="H105" s="3"/>
      <c r="I105" s="3"/>
      <c r="J105" s="3"/>
      <c r="K105" s="3"/>
      <c r="L105" s="3"/>
      <c r="M105" s="3"/>
      <c r="N105" s="3"/>
      <c r="O105" s="3"/>
    </row>
    <row r="106" spans="1:15" x14ac:dyDescent="0.25">
      <c r="A106" s="3"/>
      <c r="B106" s="3"/>
      <c r="C106" s="3"/>
      <c r="D106" s="3"/>
      <c r="E106" s="3"/>
      <c r="F106" s="3"/>
      <c r="G106" s="3"/>
      <c r="H106" s="3"/>
      <c r="I106" s="3"/>
      <c r="J106" s="3"/>
      <c r="K106" s="3"/>
      <c r="L106" s="3"/>
      <c r="M106" s="3"/>
      <c r="N106" s="3"/>
      <c r="O106" s="3"/>
    </row>
    <row r="107" spans="1:15" x14ac:dyDescent="0.25">
      <c r="A107" s="3"/>
      <c r="B107" s="3"/>
      <c r="C107" s="3"/>
      <c r="D107" s="3"/>
      <c r="E107" s="3"/>
      <c r="F107" s="3"/>
      <c r="G107" s="3"/>
      <c r="H107" s="3"/>
      <c r="I107" s="3"/>
      <c r="J107" s="3"/>
      <c r="K107" s="3"/>
      <c r="L107" s="3"/>
      <c r="M107" s="3"/>
      <c r="N107" s="3"/>
      <c r="O107" s="3"/>
    </row>
    <row r="108" spans="1:15" x14ac:dyDescent="0.25">
      <c r="A108" s="3"/>
      <c r="B108" s="3"/>
      <c r="C108" s="3"/>
      <c r="D108" s="3"/>
      <c r="E108" s="3"/>
      <c r="F108" s="3"/>
      <c r="G108" s="3"/>
      <c r="H108" s="3"/>
      <c r="I108" s="3"/>
      <c r="J108" s="3"/>
      <c r="K108" s="3"/>
      <c r="L108" s="3"/>
      <c r="M108" s="3"/>
      <c r="N108" s="3"/>
      <c r="O108" s="3"/>
    </row>
    <row r="109" spans="1:15" x14ac:dyDescent="0.25">
      <c r="A109" s="3"/>
      <c r="B109" s="3"/>
      <c r="C109" s="3"/>
      <c r="D109" s="3"/>
      <c r="E109" s="3"/>
      <c r="F109" s="3"/>
      <c r="G109" s="3"/>
      <c r="H109" s="3"/>
      <c r="I109" s="3"/>
      <c r="J109" s="3"/>
      <c r="K109" s="3"/>
      <c r="L109" s="3"/>
      <c r="M109" s="3"/>
      <c r="N109" s="3"/>
      <c r="O109" s="3"/>
    </row>
    <row r="110" spans="1:15" x14ac:dyDescent="0.25">
      <c r="A110" s="3"/>
      <c r="B110" s="3"/>
      <c r="C110" s="3"/>
      <c r="D110" s="3"/>
      <c r="E110" s="3"/>
      <c r="F110" s="3"/>
      <c r="G110" s="3"/>
      <c r="H110" s="3"/>
      <c r="I110" s="3"/>
      <c r="J110" s="3"/>
      <c r="K110" s="3"/>
      <c r="L110" s="3"/>
      <c r="M110" s="3"/>
      <c r="N110" s="3"/>
      <c r="O110" s="3"/>
    </row>
    <row r="111" spans="1:15" x14ac:dyDescent="0.25">
      <c r="A111" s="3"/>
      <c r="B111" s="3"/>
      <c r="C111" s="3"/>
      <c r="D111" s="3"/>
      <c r="E111" s="3"/>
      <c r="F111" s="3"/>
      <c r="G111" s="3"/>
      <c r="H111" s="3"/>
      <c r="I111" s="3"/>
      <c r="J111" s="3"/>
      <c r="K111" s="3"/>
      <c r="L111" s="3"/>
      <c r="M111" s="3"/>
      <c r="N111" s="3"/>
      <c r="O111" s="3"/>
    </row>
    <row r="112" spans="1:15" x14ac:dyDescent="0.25">
      <c r="A112" s="3"/>
      <c r="B112" s="3"/>
      <c r="C112" s="3"/>
      <c r="D112" s="3"/>
      <c r="E112" s="3"/>
      <c r="F112" s="3"/>
      <c r="G112" s="3"/>
      <c r="H112" s="3"/>
      <c r="I112" s="3"/>
      <c r="J112" s="3"/>
      <c r="K112" s="3"/>
      <c r="L112" s="3"/>
      <c r="M112" s="3"/>
      <c r="N112" s="3"/>
      <c r="O112" s="3"/>
    </row>
    <row r="113" spans="1:15" x14ac:dyDescent="0.25">
      <c r="A113" s="3"/>
      <c r="B113" s="3"/>
      <c r="C113" s="3"/>
      <c r="D113" s="3"/>
      <c r="E113" s="3"/>
      <c r="F113" s="3"/>
      <c r="G113" s="3"/>
      <c r="H113" s="3"/>
      <c r="I113" s="3"/>
      <c r="J113" s="3"/>
      <c r="K113" s="3"/>
      <c r="L113" s="3"/>
      <c r="M113" s="3"/>
      <c r="N113" s="3"/>
      <c r="O113" s="3"/>
    </row>
    <row r="114" spans="1:15" x14ac:dyDescent="0.25">
      <c r="A114" s="3"/>
      <c r="B114" s="3"/>
      <c r="C114" s="3"/>
      <c r="D114" s="3"/>
      <c r="E114" s="3"/>
      <c r="F114" s="3"/>
      <c r="G114" s="3"/>
      <c r="H114" s="3"/>
      <c r="I114" s="3"/>
      <c r="J114" s="3"/>
      <c r="K114" s="3"/>
      <c r="L114" s="3"/>
      <c r="M114" s="3"/>
      <c r="N114" s="3"/>
      <c r="O114" s="3"/>
    </row>
    <row r="115" spans="1:15" x14ac:dyDescent="0.25">
      <c r="A115" s="3"/>
      <c r="B115" s="3"/>
      <c r="C115" s="3"/>
      <c r="D115" s="3"/>
      <c r="E115" s="3"/>
      <c r="F115" s="3"/>
      <c r="G115" s="3"/>
      <c r="H115" s="3"/>
      <c r="I115" s="3"/>
      <c r="J115" s="3"/>
      <c r="K115" s="3"/>
      <c r="L115" s="3"/>
      <c r="M115" s="3"/>
      <c r="N115" s="3"/>
      <c r="O115" s="3"/>
    </row>
    <row r="116" spans="1:15" x14ac:dyDescent="0.25">
      <c r="A116" s="3"/>
      <c r="B116" s="3"/>
      <c r="C116" s="3"/>
      <c r="D116" s="3"/>
      <c r="E116" s="3"/>
      <c r="F116" s="3"/>
      <c r="G116" s="3"/>
      <c r="H116" s="3"/>
      <c r="I116" s="3"/>
      <c r="J116" s="3"/>
      <c r="K116" s="3"/>
      <c r="L116" s="3"/>
      <c r="M116" s="3"/>
      <c r="N116" s="3"/>
      <c r="O116" s="3"/>
    </row>
    <row r="117" spans="1:15" x14ac:dyDescent="0.25">
      <c r="A117" s="3"/>
      <c r="B117" s="3"/>
      <c r="C117" s="3"/>
      <c r="D117" s="3"/>
      <c r="E117" s="3"/>
      <c r="F117" s="3"/>
      <c r="G117" s="3"/>
      <c r="H117" s="3"/>
      <c r="I117" s="3"/>
      <c r="J117" s="3"/>
      <c r="K117" s="3"/>
      <c r="L117" s="3"/>
      <c r="M117" s="3"/>
      <c r="N117" s="3"/>
      <c r="O117" s="3"/>
    </row>
    <row r="118" spans="1:15" x14ac:dyDescent="0.25">
      <c r="A118" s="3"/>
      <c r="B118" s="3"/>
      <c r="C118" s="3"/>
      <c r="D118" s="3"/>
      <c r="E118" s="3"/>
      <c r="F118" s="3"/>
      <c r="G118" s="3"/>
      <c r="H118" s="3"/>
      <c r="I118" s="3"/>
      <c r="J118" s="3"/>
      <c r="K118" s="3"/>
      <c r="L118" s="3"/>
      <c r="M118" s="3"/>
      <c r="N118" s="3"/>
      <c r="O118" s="3"/>
    </row>
    <row r="119" spans="1:15" x14ac:dyDescent="0.25">
      <c r="A119" s="3"/>
      <c r="B119" s="3"/>
      <c r="C119" s="3"/>
      <c r="D119" s="3"/>
      <c r="E119" s="3"/>
      <c r="F119" s="3"/>
      <c r="G119" s="3"/>
      <c r="H119" s="3"/>
      <c r="I119" s="3"/>
      <c r="J119" s="3"/>
      <c r="K119" s="3"/>
      <c r="L119" s="3"/>
      <c r="M119" s="3"/>
      <c r="N119" s="3"/>
      <c r="O119" s="3"/>
    </row>
    <row r="120" spans="1:15" x14ac:dyDescent="0.25">
      <c r="A120" s="3"/>
      <c r="B120" s="3"/>
      <c r="C120" s="3"/>
      <c r="D120" s="3"/>
      <c r="E120" s="3"/>
      <c r="F120" s="3"/>
      <c r="G120" s="3"/>
      <c r="H120" s="3"/>
      <c r="I120" s="3"/>
      <c r="J120" s="3"/>
      <c r="K120" s="3"/>
      <c r="L120" s="3"/>
      <c r="M120" s="3"/>
      <c r="N120" s="3"/>
      <c r="O120" s="3"/>
    </row>
    <row r="121" spans="1:15" x14ac:dyDescent="0.25">
      <c r="A121" s="3"/>
      <c r="B121" s="3"/>
      <c r="C121" s="3"/>
      <c r="D121" s="3"/>
      <c r="E121" s="3"/>
      <c r="F121" s="3"/>
      <c r="G121" s="3"/>
      <c r="H121" s="3"/>
      <c r="I121" s="3"/>
      <c r="J121" s="3"/>
      <c r="K121" s="3"/>
      <c r="L121" s="3"/>
      <c r="M121" s="3"/>
      <c r="N121" s="3"/>
      <c r="O121" s="3"/>
    </row>
    <row r="122" spans="1:15" x14ac:dyDescent="0.25">
      <c r="A122" s="3"/>
      <c r="B122" s="3"/>
      <c r="C122" s="3"/>
      <c r="D122" s="3"/>
      <c r="E122" s="3"/>
      <c r="F122" s="3"/>
      <c r="G122" s="3"/>
      <c r="H122" s="3"/>
      <c r="I122" s="3"/>
      <c r="J122" s="3"/>
      <c r="K122" s="3"/>
      <c r="L122" s="3"/>
      <c r="M122" s="3"/>
      <c r="N122" s="3"/>
      <c r="O122" s="3"/>
    </row>
    <row r="123" spans="1:15" x14ac:dyDescent="0.25">
      <c r="A123" s="3"/>
      <c r="B123" s="3"/>
      <c r="C123" s="3"/>
      <c r="D123" s="3"/>
      <c r="E123" s="3"/>
      <c r="F123" s="3"/>
      <c r="G123" s="3"/>
      <c r="H123" s="3"/>
      <c r="I123" s="3"/>
      <c r="J123" s="3"/>
      <c r="K123" s="3"/>
      <c r="L123" s="3"/>
      <c r="M123" s="3"/>
      <c r="N123" s="3"/>
      <c r="O123" s="3"/>
    </row>
    <row r="124" spans="1:15" x14ac:dyDescent="0.25">
      <c r="A124" s="3"/>
      <c r="B124" s="3"/>
      <c r="C124" s="3"/>
      <c r="D124" s="3"/>
      <c r="E124" s="3"/>
      <c r="F124" s="3"/>
      <c r="G124" s="3"/>
      <c r="H124" s="3"/>
      <c r="I124" s="3"/>
      <c r="J124" s="3"/>
      <c r="K124" s="3"/>
      <c r="L124" s="3"/>
      <c r="M124" s="3"/>
      <c r="N124" s="3"/>
      <c r="O124" s="3"/>
    </row>
    <row r="125" spans="1:15" x14ac:dyDescent="0.25">
      <c r="A125" s="3"/>
      <c r="B125" s="3"/>
      <c r="C125" s="3"/>
      <c r="D125" s="3"/>
      <c r="E125" s="3"/>
      <c r="F125" s="3"/>
      <c r="G125" s="3"/>
      <c r="H125" s="3"/>
      <c r="I125" s="3"/>
      <c r="J125" s="3"/>
      <c r="K125" s="3"/>
      <c r="L125" s="3"/>
      <c r="M125" s="3"/>
      <c r="N125" s="3"/>
      <c r="O125" s="3"/>
    </row>
    <row r="126" spans="1:15" x14ac:dyDescent="0.25">
      <c r="A126" s="3"/>
      <c r="B126" s="3"/>
      <c r="C126" s="3"/>
      <c r="D126" s="3"/>
      <c r="E126" s="3"/>
      <c r="F126" s="3"/>
      <c r="G126" s="3"/>
      <c r="H126" s="3"/>
      <c r="I126" s="3"/>
      <c r="J126" s="3"/>
      <c r="K126" s="3"/>
      <c r="L126" s="3"/>
      <c r="M126" s="3"/>
      <c r="N126" s="3"/>
      <c r="O126" s="3"/>
    </row>
    <row r="127" spans="1:15" x14ac:dyDescent="0.25">
      <c r="A127" s="3"/>
      <c r="B127" s="3"/>
      <c r="C127" s="3"/>
      <c r="D127" s="3"/>
      <c r="E127" s="3"/>
      <c r="F127" s="3"/>
      <c r="G127" s="3"/>
      <c r="H127" s="3"/>
      <c r="I127" s="3"/>
      <c r="J127" s="3"/>
      <c r="K127" s="3"/>
      <c r="L127" s="3"/>
      <c r="M127" s="3"/>
      <c r="N127" s="3"/>
      <c r="O127" s="3"/>
    </row>
    <row r="128" spans="1:15" x14ac:dyDescent="0.25">
      <c r="A128" s="3"/>
      <c r="B128" s="3"/>
      <c r="C128" s="3"/>
      <c r="D128" s="3"/>
      <c r="E128" s="3"/>
      <c r="F128" s="3"/>
      <c r="G128" s="3"/>
      <c r="H128" s="3"/>
      <c r="I128" s="3"/>
      <c r="J128" s="3"/>
      <c r="K128" s="3"/>
      <c r="L128" s="3"/>
      <c r="M128" s="3"/>
      <c r="N128" s="3"/>
      <c r="O128" s="3"/>
    </row>
    <row r="129" spans="1:15" x14ac:dyDescent="0.25">
      <c r="A129" s="3"/>
      <c r="B129" s="3"/>
      <c r="C129" s="3"/>
      <c r="D129" s="3"/>
      <c r="E129" s="3"/>
      <c r="F129" s="3"/>
      <c r="G129" s="3"/>
      <c r="H129" s="3"/>
      <c r="I129" s="3"/>
      <c r="J129" s="3"/>
      <c r="K129" s="3"/>
      <c r="L129" s="3"/>
      <c r="M129" s="3"/>
      <c r="N129" s="3"/>
      <c r="O129" s="3"/>
    </row>
    <row r="130" spans="1:15" x14ac:dyDescent="0.25">
      <c r="A130" s="3"/>
      <c r="B130" s="3"/>
      <c r="C130" s="3"/>
      <c r="D130" s="3"/>
      <c r="E130" s="3"/>
      <c r="F130" s="3"/>
      <c r="G130" s="3"/>
      <c r="H130" s="3"/>
      <c r="I130" s="3"/>
      <c r="J130" s="3"/>
      <c r="K130" s="3"/>
      <c r="L130" s="3"/>
      <c r="M130" s="3"/>
      <c r="N130" s="3"/>
      <c r="O130" s="3"/>
    </row>
    <row r="131" spans="1:15" x14ac:dyDescent="0.25">
      <c r="A131" s="3"/>
      <c r="B131" s="3"/>
      <c r="C131" s="3"/>
      <c r="D131" s="3"/>
      <c r="E131" s="3"/>
      <c r="F131" s="3"/>
      <c r="G131" s="3"/>
      <c r="H131" s="3"/>
      <c r="I131" s="3"/>
      <c r="J131" s="3"/>
      <c r="K131" s="3"/>
      <c r="L131" s="3"/>
      <c r="M131" s="3"/>
      <c r="N131" s="3"/>
      <c r="O131" s="3"/>
    </row>
    <row r="132" spans="1:15" x14ac:dyDescent="0.25">
      <c r="A132" s="3"/>
      <c r="B132" s="3"/>
      <c r="C132" s="3"/>
      <c r="D132" s="3"/>
      <c r="E132" s="3"/>
      <c r="F132" s="3"/>
      <c r="G132" s="3"/>
      <c r="H132" s="3"/>
      <c r="I132" s="3"/>
      <c r="J132" s="3"/>
      <c r="K132" s="3"/>
      <c r="L132" s="3"/>
      <c r="M132" s="3"/>
      <c r="N132" s="3"/>
      <c r="O132" s="3"/>
    </row>
    <row r="133" spans="1:15" x14ac:dyDescent="0.25">
      <c r="A133" s="3"/>
      <c r="B133" s="3"/>
      <c r="C133" s="3"/>
      <c r="D133" s="3"/>
      <c r="E133" s="3"/>
      <c r="F133" s="3"/>
      <c r="G133" s="3"/>
      <c r="H133" s="3"/>
      <c r="I133" s="3"/>
      <c r="J133" s="3"/>
      <c r="K133" s="3"/>
      <c r="L133" s="3"/>
      <c r="M133" s="3"/>
      <c r="N133" s="3"/>
      <c r="O133" s="3"/>
    </row>
    <row r="134" spans="1:15" x14ac:dyDescent="0.25">
      <c r="A134" s="3"/>
      <c r="B134" s="3"/>
      <c r="C134" s="3"/>
      <c r="D134" s="3"/>
      <c r="E134" s="3"/>
      <c r="F134" s="3"/>
      <c r="G134" s="3"/>
      <c r="H134" s="3"/>
      <c r="I134" s="3"/>
      <c r="J134" s="3"/>
      <c r="K134" s="3"/>
      <c r="L134" s="3"/>
      <c r="M134" s="3"/>
      <c r="N134" s="3"/>
      <c r="O134" s="3"/>
    </row>
    <row r="135" spans="1:15" x14ac:dyDescent="0.25">
      <c r="A135" s="3"/>
      <c r="B135" s="3"/>
      <c r="C135" s="3"/>
      <c r="D135" s="3"/>
      <c r="E135" s="3"/>
      <c r="F135" s="3"/>
      <c r="G135" s="3"/>
      <c r="H135" s="3"/>
      <c r="I135" s="3"/>
      <c r="J135" s="3"/>
      <c r="K135" s="3"/>
      <c r="L135" s="3"/>
      <c r="M135" s="3"/>
      <c r="N135" s="3"/>
      <c r="O135" s="3"/>
    </row>
    <row r="136" spans="1:15" x14ac:dyDescent="0.25">
      <c r="A136" s="3"/>
      <c r="B136" s="3"/>
      <c r="C136" s="3"/>
      <c r="D136" s="3"/>
      <c r="E136" s="3"/>
      <c r="F136" s="3"/>
      <c r="G136" s="3"/>
      <c r="H136" s="3"/>
      <c r="I136" s="3"/>
      <c r="J136" s="3"/>
      <c r="K136" s="3"/>
      <c r="L136" s="3"/>
      <c r="M136" s="3"/>
      <c r="N136" s="3"/>
      <c r="O136" s="3"/>
    </row>
    <row r="137" spans="1:15" x14ac:dyDescent="0.25">
      <c r="A137" s="3"/>
      <c r="B137" s="3"/>
      <c r="C137" s="3"/>
      <c r="D137" s="3"/>
      <c r="E137" s="3"/>
      <c r="F137" s="3"/>
      <c r="G137" s="3"/>
      <c r="H137" s="3"/>
      <c r="I137" s="3"/>
      <c r="J137" s="3"/>
      <c r="K137" s="3"/>
      <c r="L137" s="3"/>
      <c r="M137" s="3"/>
      <c r="N137" s="3"/>
      <c r="O137" s="3"/>
    </row>
    <row r="138" spans="1:15" x14ac:dyDescent="0.25">
      <c r="A138" s="3"/>
      <c r="B138" s="3"/>
      <c r="C138" s="3"/>
      <c r="D138" s="3"/>
      <c r="E138" s="3"/>
      <c r="F138" s="3"/>
      <c r="G138" s="3"/>
      <c r="H138" s="3"/>
      <c r="I138" s="3"/>
      <c r="J138" s="3"/>
      <c r="K138" s="3"/>
      <c r="L138" s="3"/>
      <c r="M138" s="3"/>
      <c r="N138" s="3"/>
      <c r="O138" s="3"/>
    </row>
    <row r="139" spans="1:15" x14ac:dyDescent="0.25">
      <c r="A139" s="3"/>
      <c r="B139" s="3"/>
      <c r="C139" s="3"/>
      <c r="D139" s="3"/>
      <c r="E139" s="3"/>
      <c r="F139" s="3"/>
      <c r="G139" s="3"/>
      <c r="H139" s="3"/>
      <c r="I139" s="3"/>
      <c r="J139" s="3"/>
      <c r="K139" s="3"/>
      <c r="L139" s="3"/>
      <c r="M139" s="3"/>
      <c r="N139" s="3"/>
      <c r="O139" s="3"/>
    </row>
    <row r="140" spans="1:15" x14ac:dyDescent="0.25">
      <c r="A140" s="3"/>
      <c r="B140" s="3"/>
      <c r="C140" s="3"/>
      <c r="D140" s="3"/>
      <c r="E140" s="3"/>
      <c r="F140" s="3"/>
      <c r="G140" s="3"/>
      <c r="H140" s="3"/>
      <c r="I140" s="3"/>
      <c r="J140" s="3"/>
      <c r="K140" s="3"/>
      <c r="L140" s="3"/>
      <c r="M140" s="3"/>
      <c r="N140" s="3"/>
      <c r="O140" s="3"/>
    </row>
    <row r="141" spans="1:15" x14ac:dyDescent="0.25">
      <c r="A141" s="3"/>
      <c r="B141" s="3"/>
      <c r="C141" s="3"/>
      <c r="D141" s="3"/>
      <c r="E141" s="3"/>
      <c r="F141" s="3"/>
      <c r="G141" s="3"/>
      <c r="H141" s="3"/>
      <c r="I141" s="3"/>
      <c r="J141" s="3"/>
      <c r="K141" s="3"/>
      <c r="L141" s="3"/>
      <c r="M141" s="3"/>
      <c r="N141" s="3"/>
      <c r="O141" s="3"/>
    </row>
    <row r="142" spans="1:15" x14ac:dyDescent="0.25">
      <c r="A142" s="3"/>
      <c r="B142" s="3"/>
      <c r="C142" s="3"/>
      <c r="D142" s="3"/>
      <c r="E142" s="3"/>
      <c r="F142" s="3"/>
      <c r="G142" s="3"/>
      <c r="H142" s="3"/>
      <c r="I142" s="3"/>
      <c r="J142" s="3"/>
      <c r="K142" s="3"/>
      <c r="L142" s="3"/>
      <c r="M142" s="3"/>
      <c r="N142" s="3"/>
      <c r="O142" s="3"/>
    </row>
    <row r="143" spans="1:15" x14ac:dyDescent="0.25">
      <c r="A143" s="3"/>
      <c r="B143" s="3"/>
      <c r="C143" s="3"/>
      <c r="D143" s="3"/>
      <c r="E143" s="3"/>
      <c r="F143" s="3"/>
      <c r="G143" s="3"/>
      <c r="H143" s="3"/>
      <c r="I143" s="3"/>
      <c r="J143" s="3"/>
      <c r="K143" s="3"/>
      <c r="L143" s="3"/>
      <c r="M143" s="3"/>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229</v>
      </c>
    </row>
    <row r="4" spans="1:15" x14ac:dyDescent="0.25">
      <c r="A4" t="s">
        <v>230</v>
      </c>
    </row>
    <row r="5" spans="1:15" x14ac:dyDescent="0.25">
      <c r="A5" t="s">
        <v>265</v>
      </c>
    </row>
    <row r="6" spans="1:15" x14ac:dyDescent="0.25">
      <c r="A6" t="s">
        <v>266</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62</v>
      </c>
      <c r="C11" s="3" t="s">
        <v>63</v>
      </c>
      <c r="D11" s="3" t="s">
        <v>63</v>
      </c>
      <c r="E11" s="3" t="s">
        <v>63</v>
      </c>
      <c r="F11" s="3">
        <v>11</v>
      </c>
      <c r="G11" s="3" t="s">
        <v>63</v>
      </c>
      <c r="H11" s="3" t="s">
        <v>63</v>
      </c>
      <c r="I11" s="3" t="s">
        <v>63</v>
      </c>
      <c r="J11" s="3" t="s">
        <v>63</v>
      </c>
      <c r="K11" s="3" t="s">
        <v>63</v>
      </c>
      <c r="L11" s="3" t="s">
        <v>63</v>
      </c>
      <c r="M11" s="3" t="s">
        <v>63</v>
      </c>
      <c r="N11" s="3"/>
      <c r="O11" s="3"/>
    </row>
    <row r="12" spans="1:15" x14ac:dyDescent="0.25">
      <c r="A12" s="3" t="s">
        <v>61</v>
      </c>
      <c r="B12" s="3" t="s">
        <v>64</v>
      </c>
      <c r="C12" s="3" t="s">
        <v>63</v>
      </c>
      <c r="D12" s="3" t="s">
        <v>63</v>
      </c>
      <c r="E12" s="3" t="s">
        <v>63</v>
      </c>
      <c r="F12" s="3" t="s">
        <v>63</v>
      </c>
      <c r="G12" s="3" t="s">
        <v>63</v>
      </c>
      <c r="H12" s="3">
        <v>25</v>
      </c>
      <c r="I12" s="3" t="s">
        <v>63</v>
      </c>
      <c r="J12" s="3">
        <v>32</v>
      </c>
      <c r="K12" s="3" t="s">
        <v>63</v>
      </c>
      <c r="L12" s="3" t="s">
        <v>63</v>
      </c>
      <c r="M12" s="3" t="s">
        <v>63</v>
      </c>
      <c r="N12" s="3"/>
      <c r="O12" s="3"/>
    </row>
    <row r="13" spans="1:15" x14ac:dyDescent="0.25">
      <c r="A13" s="3" t="s">
        <v>61</v>
      </c>
      <c r="B13" s="3" t="s">
        <v>66</v>
      </c>
      <c r="C13" s="3" t="s">
        <v>63</v>
      </c>
      <c r="D13" s="3" t="s">
        <v>63</v>
      </c>
      <c r="E13" s="3" t="s">
        <v>63</v>
      </c>
      <c r="F13" s="3" t="s">
        <v>63</v>
      </c>
      <c r="G13" s="3" t="s">
        <v>63</v>
      </c>
      <c r="H13" s="3" t="s">
        <v>63</v>
      </c>
      <c r="I13" s="3" t="s">
        <v>63</v>
      </c>
      <c r="J13" s="3">
        <v>43.6</v>
      </c>
      <c r="K13" s="3" t="s">
        <v>63</v>
      </c>
      <c r="L13" s="3" t="s">
        <v>63</v>
      </c>
      <c r="M13" s="3" t="s">
        <v>63</v>
      </c>
      <c r="N13" s="3"/>
      <c r="O13" s="3"/>
    </row>
    <row r="14" spans="1:15" x14ac:dyDescent="0.25">
      <c r="A14" s="3" t="s">
        <v>61</v>
      </c>
      <c r="B14" s="3" t="s">
        <v>68</v>
      </c>
      <c r="C14" s="3" t="s">
        <v>63</v>
      </c>
      <c r="D14" s="3">
        <v>61.760959999999997</v>
      </c>
      <c r="E14" s="3" t="s">
        <v>63</v>
      </c>
      <c r="F14" s="3" t="s">
        <v>63</v>
      </c>
      <c r="G14" s="3" t="s">
        <v>63</v>
      </c>
      <c r="H14" s="3">
        <v>79.674409999999995</v>
      </c>
      <c r="I14" s="3" t="s">
        <v>63</v>
      </c>
      <c r="J14" s="3" t="s">
        <v>63</v>
      </c>
      <c r="K14" s="3" t="s">
        <v>63</v>
      </c>
      <c r="L14" s="3" t="s">
        <v>63</v>
      </c>
      <c r="M14" s="3" t="s">
        <v>63</v>
      </c>
      <c r="N14" s="3"/>
      <c r="O14" s="3"/>
    </row>
    <row r="15" spans="1:15" x14ac:dyDescent="0.25">
      <c r="A15" s="3" t="s">
        <v>61</v>
      </c>
      <c r="B15" s="3" t="s">
        <v>69</v>
      </c>
      <c r="C15" s="3" t="s">
        <v>63</v>
      </c>
      <c r="D15" s="3" t="s">
        <v>63</v>
      </c>
      <c r="E15" s="3" t="s">
        <v>63</v>
      </c>
      <c r="F15" s="3" t="s">
        <v>63</v>
      </c>
      <c r="G15" s="3">
        <v>34.700000000000003</v>
      </c>
      <c r="H15" s="3" t="s">
        <v>63</v>
      </c>
      <c r="I15" s="3" t="s">
        <v>63</v>
      </c>
      <c r="J15" s="3">
        <v>39.799999999999997</v>
      </c>
      <c r="K15" s="3" t="s">
        <v>63</v>
      </c>
      <c r="L15" s="3" t="s">
        <v>63</v>
      </c>
      <c r="M15" s="3" t="s">
        <v>63</v>
      </c>
      <c r="N15" s="3"/>
      <c r="O15" s="3"/>
    </row>
    <row r="16" spans="1:15" x14ac:dyDescent="0.25">
      <c r="A16" s="3" t="s">
        <v>61</v>
      </c>
      <c r="B16" s="3" t="s">
        <v>71</v>
      </c>
      <c r="C16" s="3" t="s">
        <v>63</v>
      </c>
      <c r="D16" s="3" t="s">
        <v>63</v>
      </c>
      <c r="E16" s="3" t="s">
        <v>63</v>
      </c>
      <c r="F16" s="3" t="s">
        <v>63</v>
      </c>
      <c r="G16" s="3" t="s">
        <v>63</v>
      </c>
      <c r="H16" s="3" t="s">
        <v>63</v>
      </c>
      <c r="I16" s="3" t="s">
        <v>63</v>
      </c>
      <c r="J16" s="3" t="s">
        <v>63</v>
      </c>
      <c r="K16" s="3">
        <v>67.8</v>
      </c>
      <c r="L16" s="3" t="s">
        <v>63</v>
      </c>
      <c r="M16" s="3" t="s">
        <v>63</v>
      </c>
      <c r="N16" s="3"/>
      <c r="O16" s="3"/>
    </row>
    <row r="17" spans="1:15" x14ac:dyDescent="0.25">
      <c r="A17" s="3" t="s">
        <v>61</v>
      </c>
      <c r="B17" s="3" t="s">
        <v>72</v>
      </c>
      <c r="C17" s="3" t="s">
        <v>63</v>
      </c>
      <c r="D17" s="3" t="s">
        <v>63</v>
      </c>
      <c r="E17" s="3" t="s">
        <v>63</v>
      </c>
      <c r="F17" s="3" t="s">
        <v>63</v>
      </c>
      <c r="G17" s="3" t="s">
        <v>63</v>
      </c>
      <c r="H17" s="3" t="s">
        <v>63</v>
      </c>
      <c r="I17" s="3">
        <v>48.4</v>
      </c>
      <c r="J17" s="3" t="s">
        <v>63</v>
      </c>
      <c r="K17" s="3" t="s">
        <v>63</v>
      </c>
      <c r="L17" s="3" t="s">
        <v>63</v>
      </c>
      <c r="M17" s="3" t="s">
        <v>63</v>
      </c>
      <c r="N17" s="3"/>
      <c r="O17" s="3"/>
    </row>
    <row r="18" spans="1:15" x14ac:dyDescent="0.25">
      <c r="A18" s="3" t="s">
        <v>77</v>
      </c>
      <c r="B18" s="3" t="s">
        <v>79</v>
      </c>
      <c r="C18" s="3" t="s">
        <v>63</v>
      </c>
      <c r="D18" s="3" t="s">
        <v>63</v>
      </c>
      <c r="E18" s="3" t="s">
        <v>63</v>
      </c>
      <c r="F18" s="3" t="s">
        <v>63</v>
      </c>
      <c r="G18" s="3" t="s">
        <v>63</v>
      </c>
      <c r="H18" s="3" t="s">
        <v>63</v>
      </c>
      <c r="I18" s="3">
        <v>46.9</v>
      </c>
      <c r="J18" s="3" t="s">
        <v>63</v>
      </c>
      <c r="K18" s="3" t="s">
        <v>63</v>
      </c>
      <c r="L18" s="3" t="s">
        <v>63</v>
      </c>
      <c r="M18" s="3" t="s">
        <v>63</v>
      </c>
      <c r="N18" s="3"/>
      <c r="O18" s="3"/>
    </row>
    <row r="19" spans="1:15" x14ac:dyDescent="0.25">
      <c r="A19" s="3" t="s">
        <v>77</v>
      </c>
      <c r="B19" s="3" t="s">
        <v>91</v>
      </c>
      <c r="C19" s="3" t="s">
        <v>63</v>
      </c>
      <c r="D19" s="3" t="s">
        <v>63</v>
      </c>
      <c r="E19" s="3" t="s">
        <v>63</v>
      </c>
      <c r="F19" s="3" t="s">
        <v>63</v>
      </c>
      <c r="G19" s="3">
        <v>50.93</v>
      </c>
      <c r="H19" s="3" t="s">
        <v>63</v>
      </c>
      <c r="I19" s="3" t="s">
        <v>63</v>
      </c>
      <c r="J19" s="3" t="s">
        <v>63</v>
      </c>
      <c r="K19" s="3" t="s">
        <v>63</v>
      </c>
      <c r="L19" s="3" t="s">
        <v>63</v>
      </c>
      <c r="M19" s="3" t="s">
        <v>63</v>
      </c>
      <c r="N19" s="3"/>
      <c r="O19" s="3"/>
    </row>
    <row r="20" spans="1:15" x14ac:dyDescent="0.25">
      <c r="A20" s="3" t="s">
        <v>92</v>
      </c>
      <c r="B20" s="3" t="s">
        <v>95</v>
      </c>
      <c r="C20" s="3" t="s">
        <v>63</v>
      </c>
      <c r="D20" s="3">
        <v>70.434049999999999</v>
      </c>
      <c r="E20" s="3" t="s">
        <v>63</v>
      </c>
      <c r="F20" s="3" t="s">
        <v>63</v>
      </c>
      <c r="G20" s="3" t="s">
        <v>63</v>
      </c>
      <c r="H20" s="3" t="s">
        <v>63</v>
      </c>
      <c r="I20" s="3" t="s">
        <v>63</v>
      </c>
      <c r="J20" s="3" t="s">
        <v>63</v>
      </c>
      <c r="K20" s="3" t="s">
        <v>63</v>
      </c>
      <c r="L20" s="3" t="s">
        <v>63</v>
      </c>
      <c r="M20" s="3" t="s">
        <v>63</v>
      </c>
      <c r="N20" s="3"/>
      <c r="O20" s="3"/>
    </row>
    <row r="21" spans="1:15" x14ac:dyDescent="0.25">
      <c r="A21" s="3" t="s">
        <v>92</v>
      </c>
      <c r="B21" s="3" t="s">
        <v>99</v>
      </c>
      <c r="C21" s="3" t="s">
        <v>63</v>
      </c>
      <c r="D21" s="3" t="s">
        <v>63</v>
      </c>
      <c r="E21" s="3" t="s">
        <v>63</v>
      </c>
      <c r="F21" s="3" t="s">
        <v>63</v>
      </c>
      <c r="G21" s="3" t="s">
        <v>63</v>
      </c>
      <c r="H21" s="3">
        <v>75.117059999999995</v>
      </c>
      <c r="I21" s="3" t="s">
        <v>63</v>
      </c>
      <c r="J21" s="3" t="s">
        <v>63</v>
      </c>
      <c r="K21" s="3" t="s">
        <v>63</v>
      </c>
      <c r="L21" s="3" t="s">
        <v>63</v>
      </c>
      <c r="M21" s="3" t="s">
        <v>63</v>
      </c>
      <c r="N21" s="3"/>
      <c r="O21" s="3"/>
    </row>
    <row r="22" spans="1:15" x14ac:dyDescent="0.25">
      <c r="A22" s="3" t="s">
        <v>92</v>
      </c>
      <c r="B22" s="3" t="s">
        <v>101</v>
      </c>
      <c r="C22" s="3" t="s">
        <v>63</v>
      </c>
      <c r="D22" s="3">
        <v>60.420250000000003</v>
      </c>
      <c r="E22" s="3" t="s">
        <v>63</v>
      </c>
      <c r="F22" s="3" t="s">
        <v>63</v>
      </c>
      <c r="G22" s="3" t="s">
        <v>63</v>
      </c>
      <c r="H22" s="3">
        <v>67.459630000000004</v>
      </c>
      <c r="I22" s="3" t="s">
        <v>63</v>
      </c>
      <c r="J22" s="3" t="s">
        <v>63</v>
      </c>
      <c r="K22" s="3" t="s">
        <v>63</v>
      </c>
      <c r="L22" s="3" t="s">
        <v>63</v>
      </c>
      <c r="M22" s="3" t="s">
        <v>63</v>
      </c>
      <c r="N22" s="3"/>
      <c r="O22" s="3"/>
    </row>
    <row r="23" spans="1:15" x14ac:dyDescent="0.25">
      <c r="A23" s="3" t="s">
        <v>92</v>
      </c>
      <c r="B23" s="3" t="s">
        <v>106</v>
      </c>
      <c r="C23" s="3" t="s">
        <v>63</v>
      </c>
      <c r="D23" s="3" t="s">
        <v>63</v>
      </c>
      <c r="E23" s="3" t="s">
        <v>63</v>
      </c>
      <c r="F23" s="3" t="s">
        <v>63</v>
      </c>
      <c r="G23" s="3" t="s">
        <v>63</v>
      </c>
      <c r="H23" s="3">
        <v>58.068750000000001</v>
      </c>
      <c r="I23" s="3" t="s">
        <v>63</v>
      </c>
      <c r="J23" s="3" t="s">
        <v>63</v>
      </c>
      <c r="K23" s="3" t="s">
        <v>63</v>
      </c>
      <c r="L23" s="3" t="s">
        <v>63</v>
      </c>
      <c r="M23" s="3" t="s">
        <v>63</v>
      </c>
      <c r="N23" s="3"/>
      <c r="O23" s="3"/>
    </row>
    <row r="24" spans="1:15" x14ac:dyDescent="0.25">
      <c r="A24" s="3" t="s">
        <v>92</v>
      </c>
      <c r="B24" s="3" t="s">
        <v>107</v>
      </c>
      <c r="C24" s="3" t="s">
        <v>63</v>
      </c>
      <c r="D24" s="3">
        <v>80.723609999999994</v>
      </c>
      <c r="E24" s="3" t="s">
        <v>63</v>
      </c>
      <c r="F24" s="3" t="s">
        <v>63</v>
      </c>
      <c r="G24" s="3" t="s">
        <v>63</v>
      </c>
      <c r="H24" s="3">
        <v>76.734780000000001</v>
      </c>
      <c r="I24" s="3" t="s">
        <v>63</v>
      </c>
      <c r="J24" s="3" t="s">
        <v>63</v>
      </c>
      <c r="K24" s="3" t="s">
        <v>63</v>
      </c>
      <c r="L24" s="3" t="s">
        <v>63</v>
      </c>
      <c r="M24" s="3" t="s">
        <v>63</v>
      </c>
      <c r="N24" s="3"/>
      <c r="O24" s="3"/>
    </row>
    <row r="25" spans="1:15" x14ac:dyDescent="0.25">
      <c r="A25" s="3" t="s">
        <v>92</v>
      </c>
      <c r="B25" s="3" t="s">
        <v>109</v>
      </c>
      <c r="C25" s="3" t="s">
        <v>63</v>
      </c>
      <c r="D25" s="3">
        <v>70.389420000000001</v>
      </c>
      <c r="E25" s="3" t="s">
        <v>63</v>
      </c>
      <c r="F25" s="3" t="s">
        <v>63</v>
      </c>
      <c r="G25" s="3" t="s">
        <v>63</v>
      </c>
      <c r="H25" s="3">
        <v>74.912400000000005</v>
      </c>
      <c r="I25" s="3" t="s">
        <v>63</v>
      </c>
      <c r="J25" s="3" t="s">
        <v>63</v>
      </c>
      <c r="K25" s="3" t="s">
        <v>63</v>
      </c>
      <c r="L25" s="3" t="s">
        <v>63</v>
      </c>
      <c r="M25" s="3" t="s">
        <v>63</v>
      </c>
      <c r="N25" s="3"/>
      <c r="O25" s="3"/>
    </row>
    <row r="26" spans="1:15" x14ac:dyDescent="0.25">
      <c r="A26" s="3" t="s">
        <v>92</v>
      </c>
      <c r="B26" s="3" t="s">
        <v>114</v>
      </c>
      <c r="C26" s="3" t="s">
        <v>63</v>
      </c>
      <c r="D26" s="3">
        <v>79.079549999999998</v>
      </c>
      <c r="E26" s="3" t="s">
        <v>63</v>
      </c>
      <c r="F26" s="3" t="s">
        <v>63</v>
      </c>
      <c r="G26" s="3" t="s">
        <v>63</v>
      </c>
      <c r="H26" s="3">
        <v>80.653630000000007</v>
      </c>
      <c r="I26" s="3" t="s">
        <v>63</v>
      </c>
      <c r="J26" s="3" t="s">
        <v>63</v>
      </c>
      <c r="K26" s="3" t="s">
        <v>63</v>
      </c>
      <c r="L26" s="3" t="s">
        <v>63</v>
      </c>
      <c r="M26" s="3" t="s">
        <v>63</v>
      </c>
      <c r="N26" s="3"/>
      <c r="O26" s="3"/>
    </row>
    <row r="27" spans="1:15" x14ac:dyDescent="0.25">
      <c r="A27" s="3" t="s">
        <v>92</v>
      </c>
      <c r="B27" s="3" t="s">
        <v>119</v>
      </c>
      <c r="C27" s="3" t="s">
        <v>63</v>
      </c>
      <c r="D27" s="3">
        <v>51.357320000000001</v>
      </c>
      <c r="E27" s="3" t="s">
        <v>63</v>
      </c>
      <c r="F27" s="3" t="s">
        <v>63</v>
      </c>
      <c r="G27" s="3" t="s">
        <v>63</v>
      </c>
      <c r="H27" s="3">
        <v>70.364699999999999</v>
      </c>
      <c r="I27" s="3" t="s">
        <v>63</v>
      </c>
      <c r="J27" s="3" t="s">
        <v>63</v>
      </c>
      <c r="K27" s="3" t="s">
        <v>63</v>
      </c>
      <c r="L27" s="3" t="s">
        <v>63</v>
      </c>
      <c r="M27" s="3" t="s">
        <v>63</v>
      </c>
      <c r="N27" s="3"/>
      <c r="O27" s="3"/>
    </row>
    <row r="28" spans="1:15" x14ac:dyDescent="0.25">
      <c r="A28" s="3" t="s">
        <v>92</v>
      </c>
      <c r="B28" s="3" t="s">
        <v>124</v>
      </c>
      <c r="C28" s="3" t="s">
        <v>63</v>
      </c>
      <c r="D28" s="3">
        <v>81.822490000000002</v>
      </c>
      <c r="E28" s="3" t="s">
        <v>63</v>
      </c>
      <c r="F28" s="3" t="s">
        <v>63</v>
      </c>
      <c r="G28" s="3" t="s">
        <v>63</v>
      </c>
      <c r="H28" s="3">
        <v>88.940799999999996</v>
      </c>
      <c r="I28" s="3" t="s">
        <v>63</v>
      </c>
      <c r="J28" s="3" t="s">
        <v>63</v>
      </c>
      <c r="K28" s="3" t="s">
        <v>63</v>
      </c>
      <c r="L28" s="3" t="s">
        <v>63</v>
      </c>
      <c r="M28" s="3" t="s">
        <v>63</v>
      </c>
      <c r="N28" s="3"/>
      <c r="O28" s="3"/>
    </row>
    <row r="29" spans="1:15" x14ac:dyDescent="0.25">
      <c r="A29" s="3" t="s">
        <v>92</v>
      </c>
      <c r="B29" s="3" t="s">
        <v>126</v>
      </c>
      <c r="C29" s="3" t="s">
        <v>63</v>
      </c>
      <c r="D29" s="3">
        <v>69.725440000000006</v>
      </c>
      <c r="E29" s="3" t="s">
        <v>63</v>
      </c>
      <c r="F29" s="3" t="s">
        <v>63</v>
      </c>
      <c r="G29" s="3" t="s">
        <v>63</v>
      </c>
      <c r="H29" s="3">
        <v>71.645430000000005</v>
      </c>
      <c r="I29" s="3" t="s">
        <v>63</v>
      </c>
      <c r="J29" s="3" t="s">
        <v>63</v>
      </c>
      <c r="K29" s="3" t="s">
        <v>63</v>
      </c>
      <c r="L29" s="3" t="s">
        <v>63</v>
      </c>
      <c r="M29" s="3" t="s">
        <v>63</v>
      </c>
      <c r="N29" s="3"/>
      <c r="O29" s="3"/>
    </row>
    <row r="30" spans="1:15" x14ac:dyDescent="0.25">
      <c r="A30" s="3" t="s">
        <v>92</v>
      </c>
      <c r="B30" s="3" t="s">
        <v>127</v>
      </c>
      <c r="C30" s="3" t="s">
        <v>63</v>
      </c>
      <c r="D30" s="3">
        <v>68.796120000000002</v>
      </c>
      <c r="E30" s="3" t="s">
        <v>63</v>
      </c>
      <c r="F30" s="3" t="s">
        <v>63</v>
      </c>
      <c r="G30" s="3" t="s">
        <v>63</v>
      </c>
      <c r="H30" s="3">
        <v>65.039879999999997</v>
      </c>
      <c r="I30" s="3" t="s">
        <v>63</v>
      </c>
      <c r="J30" s="3" t="s">
        <v>63</v>
      </c>
      <c r="K30" s="3" t="s">
        <v>63</v>
      </c>
      <c r="L30" s="3" t="s">
        <v>63</v>
      </c>
      <c r="M30" s="3" t="s">
        <v>63</v>
      </c>
      <c r="N30" s="3"/>
      <c r="O30" s="3"/>
    </row>
    <row r="31" spans="1:15" x14ac:dyDescent="0.25">
      <c r="A31" s="3" t="s">
        <v>134</v>
      </c>
      <c r="B31" s="3" t="s">
        <v>135</v>
      </c>
      <c r="C31" s="3" t="s">
        <v>63</v>
      </c>
      <c r="D31" s="3" t="s">
        <v>63</v>
      </c>
      <c r="E31" s="3" t="s">
        <v>63</v>
      </c>
      <c r="F31" s="3">
        <v>55.602809999999998</v>
      </c>
      <c r="G31" s="3" t="s">
        <v>63</v>
      </c>
      <c r="H31" s="3" t="s">
        <v>63</v>
      </c>
      <c r="I31" s="3" t="s">
        <v>63</v>
      </c>
      <c r="J31" s="3" t="s">
        <v>63</v>
      </c>
      <c r="K31" s="3" t="s">
        <v>63</v>
      </c>
      <c r="L31" s="3" t="s">
        <v>63</v>
      </c>
      <c r="M31" s="3" t="s">
        <v>63</v>
      </c>
      <c r="N31" s="3"/>
      <c r="O31" s="3"/>
    </row>
    <row r="32" spans="1:15" x14ac:dyDescent="0.25">
      <c r="A32" s="3" t="s">
        <v>134</v>
      </c>
      <c r="B32" s="3" t="s">
        <v>139</v>
      </c>
      <c r="C32" s="3" t="s">
        <v>63</v>
      </c>
      <c r="D32" s="3" t="s">
        <v>63</v>
      </c>
      <c r="E32" s="3" t="s">
        <v>63</v>
      </c>
      <c r="F32" s="3">
        <v>51.696190000000001</v>
      </c>
      <c r="G32" s="3" t="s">
        <v>63</v>
      </c>
      <c r="H32" s="3" t="s">
        <v>63</v>
      </c>
      <c r="I32" s="3" t="s">
        <v>63</v>
      </c>
      <c r="J32" s="3" t="s">
        <v>63</v>
      </c>
      <c r="K32" s="3" t="s">
        <v>63</v>
      </c>
      <c r="L32" s="3" t="s">
        <v>63</v>
      </c>
      <c r="M32" s="3" t="s">
        <v>63</v>
      </c>
      <c r="N32" s="3"/>
      <c r="O32" s="3"/>
    </row>
    <row r="33" spans="1:15" x14ac:dyDescent="0.25">
      <c r="A33" s="3" t="s">
        <v>134</v>
      </c>
      <c r="B33" s="3" t="s">
        <v>140</v>
      </c>
      <c r="C33" s="3" t="s">
        <v>63</v>
      </c>
      <c r="D33" s="3" t="s">
        <v>63</v>
      </c>
      <c r="E33" s="3" t="s">
        <v>63</v>
      </c>
      <c r="F33" s="3">
        <v>75.416749999999993</v>
      </c>
      <c r="G33" s="3" t="s">
        <v>63</v>
      </c>
      <c r="H33" s="3" t="s">
        <v>63</v>
      </c>
      <c r="I33" s="3" t="s">
        <v>63</v>
      </c>
      <c r="J33" s="3" t="s">
        <v>63</v>
      </c>
      <c r="K33" s="3" t="s">
        <v>63</v>
      </c>
      <c r="L33" s="3" t="s">
        <v>63</v>
      </c>
      <c r="M33" s="3" t="s">
        <v>63</v>
      </c>
      <c r="N33" s="3"/>
      <c r="O33" s="3"/>
    </row>
    <row r="34" spans="1:15" x14ac:dyDescent="0.25">
      <c r="A34" s="3" t="s">
        <v>134</v>
      </c>
      <c r="B34" s="3" t="s">
        <v>141</v>
      </c>
      <c r="C34" s="3" t="s">
        <v>63</v>
      </c>
      <c r="D34" s="3" t="s">
        <v>63</v>
      </c>
      <c r="E34" s="3" t="s">
        <v>63</v>
      </c>
      <c r="F34" s="3">
        <v>47.67022</v>
      </c>
      <c r="G34" s="3" t="s">
        <v>63</v>
      </c>
      <c r="H34" s="3" t="s">
        <v>63</v>
      </c>
      <c r="I34" s="3" t="s">
        <v>63</v>
      </c>
      <c r="J34" s="3" t="s">
        <v>63</v>
      </c>
      <c r="K34" s="3" t="s">
        <v>63</v>
      </c>
      <c r="L34" s="3" t="s">
        <v>63</v>
      </c>
      <c r="M34" s="3" t="s">
        <v>63</v>
      </c>
      <c r="N34" s="3"/>
      <c r="O34" s="3"/>
    </row>
    <row r="35" spans="1:15" x14ac:dyDescent="0.25">
      <c r="A35" s="3" t="s">
        <v>134</v>
      </c>
      <c r="B35" s="3" t="s">
        <v>142</v>
      </c>
      <c r="C35" s="3" t="s">
        <v>63</v>
      </c>
      <c r="D35" s="3" t="s">
        <v>63</v>
      </c>
      <c r="E35" s="3" t="s">
        <v>63</v>
      </c>
      <c r="F35" s="3">
        <v>60.091430000000003</v>
      </c>
      <c r="G35" s="3" t="s">
        <v>63</v>
      </c>
      <c r="H35" s="3" t="s">
        <v>63</v>
      </c>
      <c r="I35" s="3" t="s">
        <v>63</v>
      </c>
      <c r="J35" s="3" t="s">
        <v>63</v>
      </c>
      <c r="K35" s="3" t="s">
        <v>63</v>
      </c>
      <c r="L35" s="3" t="s">
        <v>63</v>
      </c>
      <c r="M35" s="3" t="s">
        <v>63</v>
      </c>
      <c r="N35" s="3"/>
      <c r="O35" s="3"/>
    </row>
    <row r="36" spans="1:15" x14ac:dyDescent="0.25">
      <c r="A36" s="3" t="s">
        <v>134</v>
      </c>
      <c r="B36" s="3" t="s">
        <v>236</v>
      </c>
      <c r="C36" s="3" t="s">
        <v>63</v>
      </c>
      <c r="D36" s="3" t="s">
        <v>63</v>
      </c>
      <c r="E36" s="3" t="s">
        <v>63</v>
      </c>
      <c r="F36" s="3" t="s">
        <v>63</v>
      </c>
      <c r="G36" s="3" t="s">
        <v>63</v>
      </c>
      <c r="H36" s="3" t="s">
        <v>63</v>
      </c>
      <c r="I36" s="3" t="s">
        <v>63</v>
      </c>
      <c r="J36" s="3" t="s">
        <v>63</v>
      </c>
      <c r="K36" s="3" t="s">
        <v>63</v>
      </c>
      <c r="L36" s="3">
        <v>99.8</v>
      </c>
      <c r="M36" s="3" t="s">
        <v>63</v>
      </c>
      <c r="N36" s="3"/>
      <c r="O36" s="3"/>
    </row>
    <row r="37" spans="1:15" x14ac:dyDescent="0.25">
      <c r="A37" s="3" t="s">
        <v>134</v>
      </c>
      <c r="B37" s="3" t="s">
        <v>237</v>
      </c>
      <c r="C37" s="3" t="s">
        <v>63</v>
      </c>
      <c r="D37" s="3" t="s">
        <v>63</v>
      </c>
      <c r="E37" s="3" t="s">
        <v>63</v>
      </c>
      <c r="F37" s="3">
        <v>12.343769999999999</v>
      </c>
      <c r="G37" s="3" t="s">
        <v>63</v>
      </c>
      <c r="H37" s="3" t="s">
        <v>63</v>
      </c>
      <c r="I37" s="3" t="s">
        <v>63</v>
      </c>
      <c r="J37" s="3" t="s">
        <v>63</v>
      </c>
      <c r="K37" s="3" t="s">
        <v>63</v>
      </c>
      <c r="L37" s="3" t="s">
        <v>63</v>
      </c>
      <c r="M37" s="3" t="s">
        <v>63</v>
      </c>
      <c r="N37" s="3"/>
      <c r="O37" s="3"/>
    </row>
    <row r="38" spans="1:15" x14ac:dyDescent="0.25">
      <c r="A38" s="3" t="s">
        <v>134</v>
      </c>
      <c r="B38" s="3" t="s">
        <v>144</v>
      </c>
      <c r="C38" s="3" t="s">
        <v>63</v>
      </c>
      <c r="D38" s="3" t="s">
        <v>63</v>
      </c>
      <c r="E38" s="3" t="s">
        <v>63</v>
      </c>
      <c r="F38" s="3">
        <v>48.366549999999997</v>
      </c>
      <c r="G38" s="3" t="s">
        <v>63</v>
      </c>
      <c r="H38" s="3" t="s">
        <v>63</v>
      </c>
      <c r="I38" s="3" t="s">
        <v>63</v>
      </c>
      <c r="J38" s="3" t="s">
        <v>63</v>
      </c>
      <c r="K38" s="3" t="s">
        <v>63</v>
      </c>
      <c r="L38" s="3" t="s">
        <v>63</v>
      </c>
      <c r="M38" s="3" t="s">
        <v>63</v>
      </c>
      <c r="N38" s="3"/>
      <c r="O38" s="3"/>
    </row>
    <row r="39" spans="1:15" x14ac:dyDescent="0.25">
      <c r="A39" s="3" t="s">
        <v>134</v>
      </c>
      <c r="B39" s="3" t="s">
        <v>147</v>
      </c>
      <c r="C39" s="3" t="s">
        <v>63</v>
      </c>
      <c r="D39" s="3" t="s">
        <v>63</v>
      </c>
      <c r="E39" s="3" t="s">
        <v>63</v>
      </c>
      <c r="F39" s="3">
        <v>34.46266</v>
      </c>
      <c r="G39" s="3" t="s">
        <v>63</v>
      </c>
      <c r="H39" s="3" t="s">
        <v>63</v>
      </c>
      <c r="I39" s="3" t="s">
        <v>63</v>
      </c>
      <c r="J39" s="3" t="s">
        <v>63</v>
      </c>
      <c r="K39" s="3" t="s">
        <v>63</v>
      </c>
      <c r="L39" s="3" t="s">
        <v>63</v>
      </c>
      <c r="M39" s="3" t="s">
        <v>63</v>
      </c>
      <c r="N39" s="3"/>
      <c r="O39" s="3"/>
    </row>
    <row r="40" spans="1:15" x14ac:dyDescent="0.25">
      <c r="A40" s="3" t="s">
        <v>134</v>
      </c>
      <c r="B40" s="3" t="s">
        <v>150</v>
      </c>
      <c r="C40" s="3" t="s">
        <v>63</v>
      </c>
      <c r="D40" s="3" t="s">
        <v>63</v>
      </c>
      <c r="E40" s="3" t="s">
        <v>63</v>
      </c>
      <c r="F40" s="3">
        <v>31.737919999999999</v>
      </c>
      <c r="G40" s="3" t="s">
        <v>63</v>
      </c>
      <c r="H40" s="3" t="s">
        <v>63</v>
      </c>
      <c r="I40" s="3" t="s">
        <v>63</v>
      </c>
      <c r="J40" s="3" t="s">
        <v>63</v>
      </c>
      <c r="K40" s="3" t="s">
        <v>63</v>
      </c>
      <c r="L40" s="3" t="s">
        <v>63</v>
      </c>
      <c r="M40" s="3" t="s">
        <v>63</v>
      </c>
      <c r="N40" s="3"/>
      <c r="O40" s="3"/>
    </row>
    <row r="41" spans="1:15" x14ac:dyDescent="0.25">
      <c r="A41" s="3" t="s">
        <v>134</v>
      </c>
      <c r="B41" s="3" t="s">
        <v>152</v>
      </c>
      <c r="C41" s="3" t="s">
        <v>63</v>
      </c>
      <c r="D41" s="3" t="s">
        <v>63</v>
      </c>
      <c r="E41" s="3" t="s">
        <v>63</v>
      </c>
      <c r="F41" s="3">
        <v>69.462680000000006</v>
      </c>
      <c r="G41" s="3" t="s">
        <v>63</v>
      </c>
      <c r="H41" s="3" t="s">
        <v>63</v>
      </c>
      <c r="I41" s="3" t="s">
        <v>63</v>
      </c>
      <c r="J41" s="3" t="s">
        <v>63</v>
      </c>
      <c r="K41" s="3" t="s">
        <v>63</v>
      </c>
      <c r="L41" s="3" t="s">
        <v>63</v>
      </c>
      <c r="M41" s="3" t="s">
        <v>63</v>
      </c>
      <c r="N41" s="3"/>
      <c r="O41" s="3"/>
    </row>
    <row r="42" spans="1:15" x14ac:dyDescent="0.25">
      <c r="A42" s="3" t="s">
        <v>134</v>
      </c>
      <c r="B42" s="3" t="s">
        <v>153</v>
      </c>
      <c r="C42" s="3" t="s">
        <v>63</v>
      </c>
      <c r="D42" s="3" t="s">
        <v>63</v>
      </c>
      <c r="E42" s="3" t="s">
        <v>63</v>
      </c>
      <c r="F42" s="3">
        <v>20.361660000000001</v>
      </c>
      <c r="G42" s="3" t="s">
        <v>63</v>
      </c>
      <c r="H42" s="3" t="s">
        <v>63</v>
      </c>
      <c r="I42" s="3" t="s">
        <v>63</v>
      </c>
      <c r="J42" s="3" t="s">
        <v>63</v>
      </c>
      <c r="K42" s="3" t="s">
        <v>63</v>
      </c>
      <c r="L42" s="3" t="s">
        <v>63</v>
      </c>
      <c r="M42" s="3" t="s">
        <v>63</v>
      </c>
      <c r="N42" s="3"/>
      <c r="O42" s="3"/>
    </row>
    <row r="43" spans="1:15" x14ac:dyDescent="0.25">
      <c r="A43" s="3" t="s">
        <v>134</v>
      </c>
      <c r="B43" s="3" t="s">
        <v>154</v>
      </c>
      <c r="C43" s="3" t="s">
        <v>63</v>
      </c>
      <c r="D43" s="3" t="s">
        <v>63</v>
      </c>
      <c r="E43" s="3" t="s">
        <v>63</v>
      </c>
      <c r="F43" s="3">
        <v>22.653590000000001</v>
      </c>
      <c r="G43" s="3" t="s">
        <v>63</v>
      </c>
      <c r="H43" s="3" t="s">
        <v>63</v>
      </c>
      <c r="I43" s="3" t="s">
        <v>63</v>
      </c>
      <c r="J43" s="3" t="s">
        <v>63</v>
      </c>
      <c r="K43" s="3" t="s">
        <v>63</v>
      </c>
      <c r="L43" s="3" t="s">
        <v>63</v>
      </c>
      <c r="M43" s="3" t="s">
        <v>63</v>
      </c>
      <c r="N43" s="3"/>
      <c r="O43" s="3"/>
    </row>
    <row r="44" spans="1:15" x14ac:dyDescent="0.25">
      <c r="A44" s="3" t="s">
        <v>134</v>
      </c>
      <c r="B44" s="3" t="s">
        <v>155</v>
      </c>
      <c r="C44" s="3" t="s">
        <v>63</v>
      </c>
      <c r="D44" s="3" t="s">
        <v>63</v>
      </c>
      <c r="E44" s="3" t="s">
        <v>63</v>
      </c>
      <c r="F44" s="3">
        <v>23.301210000000001</v>
      </c>
      <c r="G44" s="3" t="s">
        <v>63</v>
      </c>
      <c r="H44" s="3" t="s">
        <v>63</v>
      </c>
      <c r="I44" s="3" t="s">
        <v>63</v>
      </c>
      <c r="J44" s="3" t="s">
        <v>63</v>
      </c>
      <c r="K44" s="3" t="s">
        <v>63</v>
      </c>
      <c r="L44" s="3" t="s">
        <v>63</v>
      </c>
      <c r="M44" s="3" t="s">
        <v>63</v>
      </c>
      <c r="N44" s="3"/>
      <c r="O44" s="3"/>
    </row>
    <row r="45" spans="1:15" x14ac:dyDescent="0.25">
      <c r="A45" s="3" t="s">
        <v>134</v>
      </c>
      <c r="B45" s="3" t="s">
        <v>156</v>
      </c>
      <c r="C45" s="3" t="s">
        <v>63</v>
      </c>
      <c r="D45" s="3" t="s">
        <v>63</v>
      </c>
      <c r="E45" s="3" t="s">
        <v>63</v>
      </c>
      <c r="F45" s="3">
        <v>52.595179999999999</v>
      </c>
      <c r="G45" s="3" t="s">
        <v>63</v>
      </c>
      <c r="H45" s="3" t="s">
        <v>63</v>
      </c>
      <c r="I45" s="3" t="s">
        <v>63</v>
      </c>
      <c r="J45" s="3" t="s">
        <v>63</v>
      </c>
      <c r="K45" s="3" t="s">
        <v>63</v>
      </c>
      <c r="L45" s="3" t="s">
        <v>63</v>
      </c>
      <c r="M45" s="3" t="s">
        <v>63</v>
      </c>
      <c r="N45" s="3"/>
      <c r="O45" s="3"/>
    </row>
    <row r="46" spans="1:15" x14ac:dyDescent="0.25">
      <c r="A46" s="3" t="s">
        <v>134</v>
      </c>
      <c r="B46" s="3" t="s">
        <v>161</v>
      </c>
      <c r="C46" s="3" t="s">
        <v>63</v>
      </c>
      <c r="D46" s="3" t="s">
        <v>63</v>
      </c>
      <c r="E46" s="3" t="s">
        <v>63</v>
      </c>
      <c r="F46" s="3">
        <v>68.231729999999999</v>
      </c>
      <c r="G46" s="3" t="s">
        <v>63</v>
      </c>
      <c r="H46" s="3" t="s">
        <v>63</v>
      </c>
      <c r="I46" s="3" t="s">
        <v>63</v>
      </c>
      <c r="J46" s="3" t="s">
        <v>63</v>
      </c>
      <c r="K46" s="3" t="s">
        <v>63</v>
      </c>
      <c r="L46" s="3" t="s">
        <v>63</v>
      </c>
      <c r="M46" s="3" t="s">
        <v>63</v>
      </c>
      <c r="N46" s="3"/>
      <c r="O46" s="3"/>
    </row>
    <row r="47" spans="1:15" x14ac:dyDescent="0.25">
      <c r="A47" s="3" t="s">
        <v>162</v>
      </c>
      <c r="B47" s="3" t="s">
        <v>163</v>
      </c>
      <c r="C47" s="3" t="s">
        <v>63</v>
      </c>
      <c r="D47" s="3">
        <v>40.919330000000002</v>
      </c>
      <c r="E47" s="3" t="s">
        <v>63</v>
      </c>
      <c r="F47" s="3" t="s">
        <v>63</v>
      </c>
      <c r="G47" s="3" t="s">
        <v>63</v>
      </c>
      <c r="H47" s="3">
        <v>54.56382</v>
      </c>
      <c r="I47" s="3" t="s">
        <v>63</v>
      </c>
      <c r="J47" s="3" t="s">
        <v>63</v>
      </c>
      <c r="K47" s="3" t="s">
        <v>63</v>
      </c>
      <c r="L47" s="3" t="s">
        <v>63</v>
      </c>
      <c r="M47" s="3" t="s">
        <v>63</v>
      </c>
      <c r="N47" s="3"/>
      <c r="O47" s="3"/>
    </row>
    <row r="48" spans="1:15" x14ac:dyDescent="0.25">
      <c r="A48" s="3" t="s">
        <v>162</v>
      </c>
      <c r="B48" s="3" t="s">
        <v>164</v>
      </c>
      <c r="C48" s="3" t="s">
        <v>63</v>
      </c>
      <c r="D48" s="3">
        <v>46.419939999999997</v>
      </c>
      <c r="E48" s="3" t="s">
        <v>63</v>
      </c>
      <c r="F48" s="3" t="s">
        <v>63</v>
      </c>
      <c r="G48" s="3" t="s">
        <v>63</v>
      </c>
      <c r="H48" s="3" t="s">
        <v>63</v>
      </c>
      <c r="I48" s="3" t="s">
        <v>63</v>
      </c>
      <c r="J48" s="3" t="s">
        <v>63</v>
      </c>
      <c r="K48" s="3" t="s">
        <v>63</v>
      </c>
      <c r="L48" s="3" t="s">
        <v>63</v>
      </c>
      <c r="M48" s="3" t="s">
        <v>63</v>
      </c>
      <c r="N48" s="3"/>
      <c r="O48" s="3"/>
    </row>
    <row r="49" spans="1:15" x14ac:dyDescent="0.25">
      <c r="A49" s="3" t="s">
        <v>162</v>
      </c>
      <c r="B49" s="3" t="s">
        <v>260</v>
      </c>
      <c r="C49" s="3" t="s">
        <v>63</v>
      </c>
      <c r="D49" s="3">
        <v>51.021459999999998</v>
      </c>
      <c r="E49" s="3" t="s">
        <v>63</v>
      </c>
      <c r="F49" s="3" t="s">
        <v>63</v>
      </c>
      <c r="G49" s="3" t="s">
        <v>63</v>
      </c>
      <c r="H49" s="3">
        <v>57.090629999999997</v>
      </c>
      <c r="I49" s="3" t="s">
        <v>63</v>
      </c>
      <c r="J49" s="3" t="s">
        <v>63</v>
      </c>
      <c r="K49" s="3" t="s">
        <v>63</v>
      </c>
      <c r="L49" s="3" t="s">
        <v>63</v>
      </c>
      <c r="M49" s="3" t="s">
        <v>63</v>
      </c>
      <c r="N49" s="3"/>
      <c r="O49" s="3"/>
    </row>
    <row r="50" spans="1:15" x14ac:dyDescent="0.25">
      <c r="A50" s="3" t="s">
        <v>174</v>
      </c>
      <c r="B50" s="3" t="s">
        <v>175</v>
      </c>
      <c r="C50" s="3" t="s">
        <v>63</v>
      </c>
      <c r="D50" s="3">
        <v>62.941290000000002</v>
      </c>
      <c r="E50" s="3" t="s">
        <v>63</v>
      </c>
      <c r="F50" s="3" t="s">
        <v>63</v>
      </c>
      <c r="G50" s="3" t="s">
        <v>63</v>
      </c>
      <c r="H50" s="3">
        <v>64.432910000000007</v>
      </c>
      <c r="I50" s="3" t="s">
        <v>63</v>
      </c>
      <c r="J50" s="3" t="s">
        <v>63</v>
      </c>
      <c r="K50" s="3" t="s">
        <v>63</v>
      </c>
      <c r="L50" s="3" t="s">
        <v>63</v>
      </c>
      <c r="M50" s="3" t="s">
        <v>63</v>
      </c>
      <c r="N50" s="3"/>
      <c r="O50" s="3"/>
    </row>
    <row r="51" spans="1:15" x14ac:dyDescent="0.25">
      <c r="A51" s="3" t="s">
        <v>174</v>
      </c>
      <c r="B51" s="3" t="s">
        <v>183</v>
      </c>
      <c r="C51" s="3" t="s">
        <v>63</v>
      </c>
      <c r="D51" s="3" t="s">
        <v>63</v>
      </c>
      <c r="E51" s="3" t="s">
        <v>63</v>
      </c>
      <c r="F51" s="3" t="s">
        <v>63</v>
      </c>
      <c r="G51" s="3" t="s">
        <v>63</v>
      </c>
      <c r="H51" s="3">
        <v>90.5</v>
      </c>
      <c r="I51" s="3" t="s">
        <v>63</v>
      </c>
      <c r="J51" s="3" t="s">
        <v>63</v>
      </c>
      <c r="K51" s="3" t="s">
        <v>63</v>
      </c>
      <c r="L51" s="3" t="s">
        <v>63</v>
      </c>
      <c r="M51" s="3" t="s">
        <v>63</v>
      </c>
      <c r="N51" s="3"/>
      <c r="O51" s="3"/>
    </row>
    <row r="52" spans="1:15" x14ac:dyDescent="0.25">
      <c r="A52" s="3" t="s">
        <v>185</v>
      </c>
      <c r="B52" s="3" t="s">
        <v>187</v>
      </c>
      <c r="C52" s="3" t="s">
        <v>63</v>
      </c>
      <c r="D52" s="3" t="s">
        <v>63</v>
      </c>
      <c r="E52" s="3" t="s">
        <v>63</v>
      </c>
      <c r="F52" s="3" t="s">
        <v>63</v>
      </c>
      <c r="G52" s="3">
        <v>10.8</v>
      </c>
      <c r="H52" s="3" t="s">
        <v>63</v>
      </c>
      <c r="I52" s="3" t="s">
        <v>63</v>
      </c>
      <c r="J52" s="3" t="s">
        <v>63</v>
      </c>
      <c r="K52" s="3" t="s">
        <v>63</v>
      </c>
      <c r="L52" s="3" t="s">
        <v>63</v>
      </c>
      <c r="M52" s="3" t="s">
        <v>63</v>
      </c>
      <c r="N52" s="3"/>
      <c r="O52" s="3"/>
    </row>
    <row r="53" spans="1:15" x14ac:dyDescent="0.25">
      <c r="A53" s="3" t="s">
        <v>185</v>
      </c>
      <c r="B53" s="3" t="s">
        <v>246</v>
      </c>
      <c r="C53" s="3" t="s">
        <v>63</v>
      </c>
      <c r="D53" s="3" t="s">
        <v>63</v>
      </c>
      <c r="E53" s="3" t="s">
        <v>63</v>
      </c>
      <c r="F53" s="3">
        <v>64.7</v>
      </c>
      <c r="G53" s="3" t="s">
        <v>63</v>
      </c>
      <c r="H53" s="3" t="s">
        <v>63</v>
      </c>
      <c r="I53" s="3" t="s">
        <v>63</v>
      </c>
      <c r="J53" s="3" t="s">
        <v>63</v>
      </c>
      <c r="K53" s="3" t="s">
        <v>63</v>
      </c>
      <c r="L53" s="3" t="s">
        <v>63</v>
      </c>
      <c r="M53" s="3" t="s">
        <v>63</v>
      </c>
      <c r="N53" s="3"/>
      <c r="O53" s="3"/>
    </row>
    <row r="54" spans="1:15" x14ac:dyDescent="0.25">
      <c r="A54" s="3" t="s">
        <v>185</v>
      </c>
      <c r="B54" s="3" t="s">
        <v>188</v>
      </c>
      <c r="C54" s="3" t="s">
        <v>63</v>
      </c>
      <c r="D54" s="3" t="s">
        <v>63</v>
      </c>
      <c r="E54" s="3" t="s">
        <v>63</v>
      </c>
      <c r="F54" s="3" t="s">
        <v>63</v>
      </c>
      <c r="G54" s="3">
        <v>21.9</v>
      </c>
      <c r="H54" s="3" t="s">
        <v>63</v>
      </c>
      <c r="I54" s="3" t="s">
        <v>63</v>
      </c>
      <c r="J54" s="3" t="s">
        <v>63</v>
      </c>
      <c r="K54" s="3" t="s">
        <v>63</v>
      </c>
      <c r="L54" s="3" t="s">
        <v>63</v>
      </c>
      <c r="M54" s="3" t="s">
        <v>63</v>
      </c>
      <c r="N54" s="3"/>
      <c r="O54" s="3"/>
    </row>
    <row r="55" spans="1:15" x14ac:dyDescent="0.25">
      <c r="A55" s="3" t="s">
        <v>185</v>
      </c>
      <c r="B55" s="3" t="s">
        <v>189</v>
      </c>
      <c r="C55" s="3" t="s">
        <v>63</v>
      </c>
      <c r="D55" s="3" t="s">
        <v>63</v>
      </c>
      <c r="E55" s="3" t="s">
        <v>63</v>
      </c>
      <c r="F55" s="3" t="s">
        <v>63</v>
      </c>
      <c r="G55" s="3">
        <v>39.9</v>
      </c>
      <c r="H55" s="3" t="s">
        <v>63</v>
      </c>
      <c r="I55" s="3" t="s">
        <v>63</v>
      </c>
      <c r="J55" s="3" t="s">
        <v>63</v>
      </c>
      <c r="K55" s="3" t="s">
        <v>63</v>
      </c>
      <c r="L55" s="3" t="s">
        <v>63</v>
      </c>
      <c r="M55" s="3" t="s">
        <v>63</v>
      </c>
      <c r="N55" s="3"/>
      <c r="O55" s="3"/>
    </row>
    <row r="56" spans="1:15" x14ac:dyDescent="0.25">
      <c r="A56" s="3" t="s">
        <v>185</v>
      </c>
      <c r="B56" s="3" t="s">
        <v>191</v>
      </c>
      <c r="C56" s="3" t="s">
        <v>63</v>
      </c>
      <c r="D56" s="3" t="s">
        <v>63</v>
      </c>
      <c r="E56" s="3" t="s">
        <v>63</v>
      </c>
      <c r="F56" s="3" t="s">
        <v>63</v>
      </c>
      <c r="G56" s="3">
        <v>11.8</v>
      </c>
      <c r="H56" s="3" t="s">
        <v>63</v>
      </c>
      <c r="I56" s="3" t="s">
        <v>63</v>
      </c>
      <c r="J56" s="3" t="s">
        <v>63</v>
      </c>
      <c r="K56" s="3" t="s">
        <v>63</v>
      </c>
      <c r="L56" s="3" t="s">
        <v>63</v>
      </c>
      <c r="M56" s="3" t="s">
        <v>63</v>
      </c>
      <c r="N56" s="3"/>
      <c r="O56" s="3"/>
    </row>
    <row r="57" spans="1:15" x14ac:dyDescent="0.25">
      <c r="A57" s="3" t="s">
        <v>185</v>
      </c>
      <c r="B57" s="3" t="s">
        <v>193</v>
      </c>
      <c r="C57" s="3" t="s">
        <v>63</v>
      </c>
      <c r="D57" s="3" t="s">
        <v>63</v>
      </c>
      <c r="E57" s="3" t="s">
        <v>63</v>
      </c>
      <c r="F57" s="3" t="s">
        <v>63</v>
      </c>
      <c r="G57" s="3">
        <v>3</v>
      </c>
      <c r="H57" s="3" t="s">
        <v>63</v>
      </c>
      <c r="I57" s="3" t="s">
        <v>63</v>
      </c>
      <c r="J57" s="3" t="s">
        <v>63</v>
      </c>
      <c r="K57" s="3" t="s">
        <v>63</v>
      </c>
      <c r="L57" s="3" t="s">
        <v>63</v>
      </c>
      <c r="M57" s="3" t="s">
        <v>63</v>
      </c>
      <c r="N57" s="3"/>
      <c r="O57" s="3"/>
    </row>
    <row r="58" spans="1:15" x14ac:dyDescent="0.25">
      <c r="A58" s="3" t="s">
        <v>185</v>
      </c>
      <c r="B58" s="3" t="s">
        <v>195</v>
      </c>
      <c r="C58" s="3" t="s">
        <v>63</v>
      </c>
      <c r="D58" s="3" t="s">
        <v>63</v>
      </c>
      <c r="E58" s="3" t="s">
        <v>63</v>
      </c>
      <c r="F58" s="3" t="s">
        <v>63</v>
      </c>
      <c r="G58" s="3">
        <v>5.9</v>
      </c>
      <c r="H58" s="3" t="s">
        <v>63</v>
      </c>
      <c r="I58" s="3" t="s">
        <v>63</v>
      </c>
      <c r="J58" s="3" t="s">
        <v>63</v>
      </c>
      <c r="K58" s="3" t="s">
        <v>63</v>
      </c>
      <c r="L58" s="3" t="s">
        <v>63</v>
      </c>
      <c r="M58" s="3" t="s">
        <v>63</v>
      </c>
      <c r="N58" s="3"/>
      <c r="O58" s="3"/>
    </row>
    <row r="59" spans="1:15" x14ac:dyDescent="0.25">
      <c r="A59" s="3" t="s">
        <v>185</v>
      </c>
      <c r="B59" s="3" t="s">
        <v>196</v>
      </c>
      <c r="C59" s="3" t="s">
        <v>63</v>
      </c>
      <c r="D59" s="3" t="s">
        <v>63</v>
      </c>
      <c r="E59" s="3" t="s">
        <v>63</v>
      </c>
      <c r="F59" s="3" t="s">
        <v>63</v>
      </c>
      <c r="G59" s="3">
        <v>3.1</v>
      </c>
      <c r="H59" s="3" t="s">
        <v>63</v>
      </c>
      <c r="I59" s="3" t="s">
        <v>63</v>
      </c>
      <c r="J59" s="3" t="s">
        <v>63</v>
      </c>
      <c r="K59" s="3" t="s">
        <v>63</v>
      </c>
      <c r="L59" s="3" t="s">
        <v>63</v>
      </c>
      <c r="M59" s="3" t="s">
        <v>63</v>
      </c>
      <c r="N59" s="3"/>
      <c r="O59" s="3"/>
    </row>
    <row r="60" spans="1:15" x14ac:dyDescent="0.25">
      <c r="A60" s="3" t="s">
        <v>185</v>
      </c>
      <c r="B60" s="3" t="s">
        <v>209</v>
      </c>
      <c r="C60" s="3" t="s">
        <v>63</v>
      </c>
      <c r="D60" s="3" t="s">
        <v>63</v>
      </c>
      <c r="E60" s="3" t="s">
        <v>63</v>
      </c>
      <c r="F60" s="3" t="s">
        <v>63</v>
      </c>
      <c r="G60" s="3">
        <v>4.7</v>
      </c>
      <c r="H60" s="3" t="s">
        <v>63</v>
      </c>
      <c r="I60" s="3" t="s">
        <v>63</v>
      </c>
      <c r="J60" s="3" t="s">
        <v>63</v>
      </c>
      <c r="K60" s="3" t="s">
        <v>63</v>
      </c>
      <c r="L60" s="3" t="s">
        <v>63</v>
      </c>
      <c r="M60" s="3" t="s">
        <v>63</v>
      </c>
      <c r="N60" s="3"/>
      <c r="O60" s="3"/>
    </row>
    <row r="61" spans="1:15" x14ac:dyDescent="0.25">
      <c r="A61" s="3" t="s">
        <v>185</v>
      </c>
      <c r="B61" s="3" t="s">
        <v>211</v>
      </c>
      <c r="C61" s="3" t="s">
        <v>63</v>
      </c>
      <c r="D61" s="3" t="s">
        <v>63</v>
      </c>
      <c r="E61" s="3" t="s">
        <v>63</v>
      </c>
      <c r="F61" s="3" t="s">
        <v>63</v>
      </c>
      <c r="G61" s="3" t="s">
        <v>63</v>
      </c>
      <c r="H61" s="3" t="s">
        <v>63</v>
      </c>
      <c r="I61" s="3">
        <v>12.7</v>
      </c>
      <c r="J61" s="3" t="s">
        <v>63</v>
      </c>
      <c r="K61" s="3" t="s">
        <v>63</v>
      </c>
      <c r="L61" s="3" t="s">
        <v>63</v>
      </c>
      <c r="M61" s="3" t="s">
        <v>63</v>
      </c>
      <c r="N61" s="3"/>
      <c r="O61" s="3"/>
    </row>
    <row r="62" spans="1:15" x14ac:dyDescent="0.25">
      <c r="A62" s="3" t="s">
        <v>185</v>
      </c>
      <c r="B62" s="3" t="s">
        <v>213</v>
      </c>
      <c r="C62" s="3" t="s">
        <v>63</v>
      </c>
      <c r="D62" s="3" t="s">
        <v>63</v>
      </c>
      <c r="E62" s="3" t="s">
        <v>63</v>
      </c>
      <c r="F62" s="3">
        <v>78</v>
      </c>
      <c r="G62" s="3" t="s">
        <v>63</v>
      </c>
      <c r="H62" s="3" t="s">
        <v>63</v>
      </c>
      <c r="I62" s="3" t="s">
        <v>63</v>
      </c>
      <c r="J62" s="3" t="s">
        <v>63</v>
      </c>
      <c r="K62" s="3" t="s">
        <v>63</v>
      </c>
      <c r="L62" s="3" t="s">
        <v>63</v>
      </c>
      <c r="M62" s="3" t="s">
        <v>63</v>
      </c>
      <c r="N62" s="3"/>
      <c r="O62" s="3"/>
    </row>
    <row r="63" spans="1:15" x14ac:dyDescent="0.25">
      <c r="A63" s="3" t="s">
        <v>185</v>
      </c>
      <c r="B63" s="3" t="s">
        <v>215</v>
      </c>
      <c r="C63" s="3" t="s">
        <v>63</v>
      </c>
      <c r="D63" s="3" t="s">
        <v>63</v>
      </c>
      <c r="E63" s="3" t="s">
        <v>63</v>
      </c>
      <c r="F63" s="3">
        <v>6.4</v>
      </c>
      <c r="G63" s="3" t="s">
        <v>63</v>
      </c>
      <c r="H63" s="3" t="s">
        <v>63</v>
      </c>
      <c r="I63" s="3" t="s">
        <v>63</v>
      </c>
      <c r="J63" s="3" t="s">
        <v>63</v>
      </c>
      <c r="K63" s="3" t="s">
        <v>63</v>
      </c>
      <c r="L63" s="3" t="s">
        <v>63</v>
      </c>
      <c r="M63" s="3" t="s">
        <v>63</v>
      </c>
      <c r="N63" s="3"/>
      <c r="O63" s="3"/>
    </row>
    <row r="64" spans="1:15" x14ac:dyDescent="0.25">
      <c r="A64" s="3" t="s">
        <v>185</v>
      </c>
      <c r="B64" s="3" t="s">
        <v>216</v>
      </c>
      <c r="C64" s="3" t="s">
        <v>63</v>
      </c>
      <c r="D64" s="3" t="s">
        <v>63</v>
      </c>
      <c r="E64" s="3" t="s">
        <v>63</v>
      </c>
      <c r="F64" s="3" t="s">
        <v>63</v>
      </c>
      <c r="G64" s="3">
        <v>1.4</v>
      </c>
      <c r="H64" s="3" t="s">
        <v>63</v>
      </c>
      <c r="I64" s="3" t="s">
        <v>63</v>
      </c>
      <c r="J64" s="3" t="s">
        <v>63</v>
      </c>
      <c r="K64" s="3" t="s">
        <v>63</v>
      </c>
      <c r="L64" s="3" t="s">
        <v>63</v>
      </c>
      <c r="M64" s="3" t="s">
        <v>63</v>
      </c>
      <c r="N64" s="3"/>
      <c r="O64" s="3"/>
    </row>
    <row r="65" spans="1:15" x14ac:dyDescent="0.25">
      <c r="A65" s="3" t="s">
        <v>185</v>
      </c>
      <c r="B65" s="3" t="s">
        <v>219</v>
      </c>
      <c r="C65" s="3" t="s">
        <v>63</v>
      </c>
      <c r="D65" s="3" t="s">
        <v>63</v>
      </c>
      <c r="E65" s="3" t="s">
        <v>63</v>
      </c>
      <c r="F65" s="3" t="s">
        <v>63</v>
      </c>
      <c r="G65" s="3">
        <v>29.1</v>
      </c>
      <c r="H65" s="3" t="s">
        <v>63</v>
      </c>
      <c r="I65" s="3" t="s">
        <v>63</v>
      </c>
      <c r="J65" s="3" t="s">
        <v>63</v>
      </c>
      <c r="K65" s="3" t="s">
        <v>63</v>
      </c>
      <c r="L65" s="3" t="s">
        <v>63</v>
      </c>
      <c r="M65" s="3" t="s">
        <v>63</v>
      </c>
      <c r="N65" s="3"/>
      <c r="O65" s="3"/>
    </row>
    <row r="66" spans="1:15" x14ac:dyDescent="0.25">
      <c r="A66" s="3" t="s">
        <v>185</v>
      </c>
      <c r="B66" s="3" t="s">
        <v>222</v>
      </c>
      <c r="C66" s="3" t="s">
        <v>63</v>
      </c>
      <c r="D66" s="3" t="s">
        <v>63</v>
      </c>
      <c r="E66" s="3" t="s">
        <v>63</v>
      </c>
      <c r="F66" s="3">
        <v>14.9</v>
      </c>
      <c r="G66" s="3" t="s">
        <v>63</v>
      </c>
      <c r="H66" s="3" t="s">
        <v>63</v>
      </c>
      <c r="I66" s="3" t="s">
        <v>63</v>
      </c>
      <c r="J66" s="3" t="s">
        <v>63</v>
      </c>
      <c r="K66" s="3" t="s">
        <v>63</v>
      </c>
      <c r="L66" s="3" t="s">
        <v>63</v>
      </c>
      <c r="M66" s="3" t="s">
        <v>63</v>
      </c>
      <c r="N66" s="3"/>
      <c r="O66" s="3"/>
    </row>
    <row r="67" spans="1:15" x14ac:dyDescent="0.25">
      <c r="A67" s="3" t="s">
        <v>185</v>
      </c>
      <c r="B67" s="3" t="s">
        <v>224</v>
      </c>
      <c r="C67" s="3" t="s">
        <v>63</v>
      </c>
      <c r="D67" s="3" t="s">
        <v>63</v>
      </c>
      <c r="E67" s="3" t="s">
        <v>63</v>
      </c>
      <c r="F67" s="3" t="s">
        <v>63</v>
      </c>
      <c r="G67" s="3">
        <v>19.7</v>
      </c>
      <c r="H67" s="3" t="s">
        <v>63</v>
      </c>
      <c r="I67" s="3" t="s">
        <v>63</v>
      </c>
      <c r="J67" s="3" t="s">
        <v>63</v>
      </c>
      <c r="K67" s="3" t="s">
        <v>63</v>
      </c>
      <c r="L67" s="3" t="s">
        <v>63</v>
      </c>
      <c r="M67" s="3" t="s">
        <v>63</v>
      </c>
      <c r="N67" s="3"/>
      <c r="O67" s="3"/>
    </row>
    <row r="68" spans="1:15" x14ac:dyDescent="0.25">
      <c r="A68" s="3" t="s">
        <v>185</v>
      </c>
      <c r="B68" s="3" t="s">
        <v>225</v>
      </c>
      <c r="C68" s="3" t="s">
        <v>63</v>
      </c>
      <c r="D68" s="3" t="s">
        <v>63</v>
      </c>
      <c r="E68" s="3" t="s">
        <v>63</v>
      </c>
      <c r="F68" s="3" t="s">
        <v>63</v>
      </c>
      <c r="G68" s="3" t="s">
        <v>63</v>
      </c>
      <c r="H68" s="3">
        <v>52.6</v>
      </c>
      <c r="I68" s="3" t="s">
        <v>63</v>
      </c>
      <c r="J68" s="3" t="s">
        <v>63</v>
      </c>
      <c r="K68" s="3" t="s">
        <v>63</v>
      </c>
      <c r="L68" s="3" t="s">
        <v>63</v>
      </c>
      <c r="M68" s="3" t="s">
        <v>63</v>
      </c>
      <c r="N68" s="3"/>
      <c r="O68" s="3"/>
    </row>
    <row r="69" spans="1:15" x14ac:dyDescent="0.25">
      <c r="A69" s="3"/>
      <c r="B69" s="3"/>
      <c r="C69" s="3"/>
      <c r="D69" s="3"/>
      <c r="E69" s="3"/>
      <c r="F69" s="3"/>
      <c r="G69" s="3"/>
      <c r="H69" s="3"/>
      <c r="I69" s="3"/>
      <c r="J69" s="3"/>
      <c r="K69" s="3"/>
      <c r="L69" s="3"/>
      <c r="M69" s="3"/>
      <c r="N69" s="3"/>
      <c r="O69" s="3"/>
    </row>
    <row r="70" spans="1:15" x14ac:dyDescent="0.25">
      <c r="A70" s="3"/>
      <c r="B70" s="3"/>
      <c r="C70" s="3"/>
      <c r="D70" s="3"/>
      <c r="E70" s="3"/>
      <c r="F70" s="3"/>
      <c r="G70" s="3"/>
      <c r="H70" s="3"/>
      <c r="I70" s="3"/>
      <c r="J70" s="3"/>
      <c r="K70" s="3"/>
      <c r="L70" s="3"/>
      <c r="M70" s="3"/>
      <c r="N70" s="3"/>
      <c r="O70" s="3"/>
    </row>
    <row r="71" spans="1:15" x14ac:dyDescent="0.25">
      <c r="A71" s="3"/>
      <c r="B71" s="3"/>
      <c r="C71" s="3"/>
      <c r="D71" s="3"/>
      <c r="E71" s="3"/>
      <c r="F71" s="3"/>
      <c r="G71" s="3"/>
      <c r="H71" s="3"/>
      <c r="I71" s="3"/>
      <c r="J71" s="3"/>
      <c r="K71" s="3"/>
      <c r="L71" s="3"/>
      <c r="M71" s="3"/>
      <c r="N71" s="3"/>
      <c r="O71" s="3"/>
    </row>
    <row r="72" spans="1:15" x14ac:dyDescent="0.25">
      <c r="A72" s="3"/>
      <c r="B72" s="3"/>
      <c r="C72" s="3"/>
      <c r="D72" s="3"/>
      <c r="E72" s="3"/>
      <c r="F72" s="3"/>
      <c r="G72" s="3"/>
      <c r="H72" s="3"/>
      <c r="I72" s="3"/>
      <c r="J72" s="3"/>
      <c r="K72" s="3"/>
      <c r="L72" s="3"/>
      <c r="M72" s="3"/>
      <c r="N72" s="3"/>
      <c r="O72" s="3"/>
    </row>
    <row r="73" spans="1:15" x14ac:dyDescent="0.25">
      <c r="A73" s="3"/>
      <c r="B73" s="3"/>
      <c r="C73" s="3"/>
      <c r="D73" s="3"/>
      <c r="E73" s="3"/>
      <c r="F73" s="3"/>
      <c r="G73" s="3"/>
      <c r="H73" s="3"/>
      <c r="I73" s="3"/>
      <c r="J73" s="3"/>
      <c r="K73" s="3"/>
      <c r="L73" s="3"/>
      <c r="M73" s="3"/>
      <c r="N73" s="3"/>
      <c r="O73" s="3"/>
    </row>
    <row r="74" spans="1:15" x14ac:dyDescent="0.25">
      <c r="A74" s="3"/>
      <c r="B74" s="3"/>
      <c r="C74" s="3"/>
      <c r="D74" s="3"/>
      <c r="E74" s="3"/>
      <c r="F74" s="3"/>
      <c r="G74" s="3"/>
      <c r="H74" s="3"/>
      <c r="I74" s="3"/>
      <c r="J74" s="3"/>
      <c r="K74" s="3"/>
      <c r="L74" s="3"/>
      <c r="M74" s="3"/>
      <c r="N74" s="3"/>
      <c r="O74" s="3"/>
    </row>
    <row r="75" spans="1:15" x14ac:dyDescent="0.25">
      <c r="A75" s="3"/>
      <c r="B75" s="3"/>
      <c r="C75" s="3"/>
      <c r="D75" s="3"/>
      <c r="E75" s="3"/>
      <c r="F75" s="3"/>
      <c r="G75" s="3"/>
      <c r="H75" s="3"/>
      <c r="I75" s="3"/>
      <c r="J75" s="3"/>
      <c r="K75" s="3"/>
      <c r="L75" s="3"/>
      <c r="M75" s="3"/>
      <c r="N75" s="3"/>
      <c r="O75" s="3"/>
    </row>
    <row r="76" spans="1:15" x14ac:dyDescent="0.25">
      <c r="A76" s="3"/>
      <c r="B76" s="3"/>
      <c r="C76" s="3"/>
      <c r="D76" s="3"/>
      <c r="E76" s="3"/>
      <c r="F76" s="3"/>
      <c r="G76" s="3"/>
      <c r="H76" s="3"/>
      <c r="I76" s="3"/>
      <c r="J76" s="3"/>
      <c r="K76" s="3"/>
      <c r="L76" s="3"/>
      <c r="M76" s="3"/>
      <c r="N76" s="3"/>
      <c r="O76" s="3"/>
    </row>
    <row r="77" spans="1:15" x14ac:dyDescent="0.25">
      <c r="A77" s="3"/>
      <c r="B77" s="3"/>
      <c r="C77" s="3"/>
      <c r="D77" s="3"/>
      <c r="E77" s="3"/>
      <c r="F77" s="3"/>
      <c r="G77" s="3"/>
      <c r="H77" s="3"/>
      <c r="I77" s="3"/>
      <c r="J77" s="3"/>
      <c r="K77" s="3"/>
      <c r="L77" s="3"/>
      <c r="M77" s="3"/>
      <c r="N77" s="3"/>
      <c r="O77" s="3"/>
    </row>
    <row r="78" spans="1:15" x14ac:dyDescent="0.25">
      <c r="A78" s="3"/>
      <c r="B78" s="3"/>
      <c r="C78" s="3"/>
      <c r="D78" s="3"/>
      <c r="E78" s="3"/>
      <c r="F78" s="3"/>
      <c r="G78" s="3"/>
      <c r="H78" s="3"/>
      <c r="I78" s="3"/>
      <c r="J78" s="3"/>
      <c r="K78" s="3"/>
      <c r="L78" s="3"/>
      <c r="M78" s="3"/>
      <c r="N78" s="3"/>
      <c r="O78" s="3"/>
    </row>
    <row r="79" spans="1:15" x14ac:dyDescent="0.25">
      <c r="A79" s="3"/>
      <c r="B79" s="3"/>
      <c r="C79" s="3"/>
      <c r="D79" s="3"/>
      <c r="E79" s="3"/>
      <c r="F79" s="3"/>
      <c r="G79" s="3"/>
      <c r="H79" s="3"/>
      <c r="I79" s="3"/>
      <c r="J79" s="3"/>
      <c r="K79" s="3"/>
      <c r="L79" s="3"/>
      <c r="M79" s="3"/>
      <c r="N79" s="3"/>
      <c r="O79" s="3"/>
    </row>
    <row r="80" spans="1:15" x14ac:dyDescent="0.25">
      <c r="A80" s="3"/>
      <c r="B80" s="3"/>
      <c r="C80" s="3"/>
      <c r="D80" s="3"/>
      <c r="E80" s="3"/>
      <c r="F80" s="3"/>
      <c r="G80" s="3"/>
      <c r="H80" s="3"/>
      <c r="I80" s="3"/>
      <c r="J80" s="3"/>
      <c r="K80" s="3"/>
      <c r="L80" s="3"/>
      <c r="M80" s="3"/>
      <c r="N80" s="3"/>
      <c r="O80" s="3"/>
    </row>
    <row r="81" spans="1:15" x14ac:dyDescent="0.25">
      <c r="A81" s="3"/>
      <c r="B81" s="3"/>
      <c r="C81" s="3"/>
      <c r="D81" s="3"/>
      <c r="E81" s="3"/>
      <c r="F81" s="3"/>
      <c r="G81" s="3"/>
      <c r="H81" s="3"/>
      <c r="I81" s="3"/>
      <c r="J81" s="3"/>
      <c r="K81" s="3"/>
      <c r="L81" s="3"/>
      <c r="M81" s="3"/>
      <c r="N81" s="3"/>
      <c r="O81" s="3"/>
    </row>
    <row r="82" spans="1:15" x14ac:dyDescent="0.25">
      <c r="A82" s="3"/>
      <c r="B82" s="3"/>
      <c r="C82" s="3"/>
      <c r="D82" s="3"/>
      <c r="E82" s="3"/>
      <c r="F82" s="3"/>
      <c r="G82" s="3"/>
      <c r="H82" s="3"/>
      <c r="I82" s="3"/>
      <c r="J82" s="3"/>
      <c r="K82" s="3"/>
      <c r="L82" s="3"/>
      <c r="M82" s="3"/>
      <c r="N82" s="3"/>
      <c r="O82" s="3"/>
    </row>
    <row r="83" spans="1:15" x14ac:dyDescent="0.25">
      <c r="A83" s="3"/>
      <c r="B83" s="3"/>
      <c r="C83" s="3"/>
      <c r="D83" s="3"/>
      <c r="E83" s="3"/>
      <c r="F83" s="3"/>
      <c r="G83" s="3"/>
      <c r="H83" s="3"/>
      <c r="I83" s="3"/>
      <c r="J83" s="3"/>
      <c r="K83" s="3"/>
      <c r="L83" s="3"/>
      <c r="M83" s="3"/>
      <c r="N83" s="3"/>
      <c r="O83" s="3"/>
    </row>
    <row r="84" spans="1:15" x14ac:dyDescent="0.25">
      <c r="A84" s="3"/>
      <c r="B84" s="3"/>
      <c r="C84" s="3"/>
      <c r="D84" s="3"/>
      <c r="E84" s="3"/>
      <c r="F84" s="3"/>
      <c r="G84" s="3"/>
      <c r="H84" s="3"/>
      <c r="I84" s="3"/>
      <c r="J84" s="3"/>
      <c r="K84" s="3"/>
      <c r="L84" s="3"/>
      <c r="M84" s="3"/>
      <c r="N84" s="3"/>
      <c r="O84" s="3"/>
    </row>
    <row r="85" spans="1:15" x14ac:dyDescent="0.25">
      <c r="A85" s="3"/>
      <c r="B85" s="3"/>
      <c r="C85" s="3"/>
      <c r="D85" s="3"/>
      <c r="E85" s="3"/>
      <c r="F85" s="3"/>
      <c r="G85" s="3"/>
      <c r="H85" s="3"/>
      <c r="I85" s="3"/>
      <c r="J85" s="3"/>
      <c r="K85" s="3"/>
      <c r="L85" s="3"/>
      <c r="M85" s="3"/>
      <c r="N85" s="3"/>
      <c r="O85" s="3"/>
    </row>
    <row r="86" spans="1:15" x14ac:dyDescent="0.25">
      <c r="A86" s="3"/>
      <c r="B86" s="3"/>
      <c r="C86" s="3"/>
      <c r="D86" s="3"/>
      <c r="E86" s="3"/>
      <c r="F86" s="3"/>
      <c r="G86" s="3"/>
      <c r="H86" s="3"/>
      <c r="I86" s="3"/>
      <c r="J86" s="3"/>
      <c r="K86" s="3"/>
      <c r="L86" s="3"/>
      <c r="M86" s="3"/>
      <c r="N86" s="3"/>
      <c r="O86" s="3"/>
    </row>
    <row r="87" spans="1:15" x14ac:dyDescent="0.25">
      <c r="A87" s="3"/>
      <c r="B87" s="3"/>
      <c r="C87" s="3"/>
      <c r="D87" s="3"/>
      <c r="E87" s="3"/>
      <c r="F87" s="3"/>
      <c r="G87" s="3"/>
      <c r="H87" s="3"/>
      <c r="I87" s="3"/>
      <c r="J87" s="3"/>
      <c r="K87" s="3"/>
      <c r="L87" s="3"/>
      <c r="M87" s="3"/>
      <c r="N87" s="3"/>
      <c r="O87" s="3"/>
    </row>
    <row r="88" spans="1:15" x14ac:dyDescent="0.25">
      <c r="A88" s="3"/>
      <c r="B88" s="3"/>
      <c r="C88" s="3"/>
      <c r="D88" s="3"/>
      <c r="E88" s="3"/>
      <c r="F88" s="3"/>
      <c r="G88" s="3"/>
      <c r="H88" s="3"/>
      <c r="I88" s="3"/>
      <c r="J88" s="3"/>
      <c r="K88" s="3"/>
      <c r="L88" s="3"/>
      <c r="M88" s="3"/>
      <c r="N88" s="3"/>
      <c r="O88" s="3"/>
    </row>
    <row r="89" spans="1:15" x14ac:dyDescent="0.25">
      <c r="A89" s="3"/>
      <c r="B89" s="3"/>
      <c r="C89" s="3"/>
      <c r="D89" s="3"/>
      <c r="E89" s="3"/>
      <c r="F89" s="3"/>
      <c r="G89" s="3"/>
      <c r="H89" s="3"/>
      <c r="I89" s="3"/>
      <c r="J89" s="3"/>
      <c r="K89" s="3"/>
      <c r="L89" s="3"/>
      <c r="M89" s="3"/>
      <c r="N89" s="3"/>
      <c r="O89" s="3"/>
    </row>
    <row r="90" spans="1:15" x14ac:dyDescent="0.25">
      <c r="A90" s="3"/>
      <c r="B90" s="3"/>
      <c r="C90" s="3"/>
      <c r="D90" s="3"/>
      <c r="E90" s="3"/>
      <c r="F90" s="3"/>
      <c r="G90" s="3"/>
      <c r="H90" s="3"/>
      <c r="I90" s="3"/>
      <c r="J90" s="3"/>
      <c r="K90" s="3"/>
      <c r="L90" s="3"/>
      <c r="M90" s="3"/>
      <c r="N90" s="3"/>
      <c r="O90" s="3"/>
    </row>
    <row r="91" spans="1:15" x14ac:dyDescent="0.25">
      <c r="A91" s="3"/>
      <c r="B91" s="3"/>
      <c r="C91" s="3"/>
      <c r="D91" s="3"/>
      <c r="E91" s="3"/>
      <c r="F91" s="3"/>
      <c r="G91" s="3"/>
      <c r="H91" s="3"/>
      <c r="I91" s="3"/>
      <c r="J91" s="3"/>
      <c r="K91" s="3"/>
      <c r="L91" s="3"/>
      <c r="M91" s="3"/>
      <c r="N91" s="3"/>
      <c r="O91" s="3"/>
    </row>
    <row r="92" spans="1:15" x14ac:dyDescent="0.25">
      <c r="A92" s="3"/>
      <c r="B92" s="3"/>
      <c r="C92" s="3"/>
      <c r="D92" s="3"/>
      <c r="E92" s="3"/>
      <c r="F92" s="3"/>
      <c r="G92" s="3"/>
      <c r="H92" s="3"/>
      <c r="I92" s="3"/>
      <c r="J92" s="3"/>
      <c r="K92" s="3"/>
      <c r="L92" s="3"/>
      <c r="M92" s="3"/>
      <c r="N92" s="3"/>
      <c r="O92" s="3"/>
    </row>
    <row r="93" spans="1:15" x14ac:dyDescent="0.25">
      <c r="A93" s="3"/>
      <c r="B93" s="3"/>
      <c r="C93" s="3"/>
      <c r="D93" s="3"/>
      <c r="E93" s="3"/>
      <c r="F93" s="3"/>
      <c r="G93" s="3"/>
      <c r="H93" s="3"/>
      <c r="I93" s="3"/>
      <c r="J93" s="3"/>
      <c r="K93" s="3"/>
      <c r="L93" s="3"/>
      <c r="M93" s="3"/>
      <c r="N93" s="3"/>
      <c r="O93" s="3"/>
    </row>
    <row r="94" spans="1:15" x14ac:dyDescent="0.25">
      <c r="A94" s="3"/>
      <c r="B94" s="3"/>
      <c r="C94" s="3"/>
      <c r="D94" s="3"/>
      <c r="E94" s="3"/>
      <c r="F94" s="3"/>
      <c r="G94" s="3"/>
      <c r="H94" s="3"/>
      <c r="I94" s="3"/>
      <c r="J94" s="3"/>
      <c r="K94" s="3"/>
      <c r="L94" s="3"/>
      <c r="M94" s="3"/>
      <c r="N94" s="3"/>
      <c r="O94" s="3"/>
    </row>
    <row r="95" spans="1:15" x14ac:dyDescent="0.25">
      <c r="A95" s="3"/>
      <c r="B95" s="3"/>
      <c r="C95" s="3"/>
      <c r="D95" s="3"/>
      <c r="E95" s="3"/>
      <c r="F95" s="3"/>
      <c r="G95" s="3"/>
      <c r="H95" s="3"/>
      <c r="I95" s="3"/>
      <c r="J95" s="3"/>
      <c r="K95" s="3"/>
      <c r="L95" s="3"/>
      <c r="M95" s="3"/>
      <c r="N95" s="3"/>
      <c r="O95" s="3"/>
    </row>
    <row r="96" spans="1:15" x14ac:dyDescent="0.25">
      <c r="A96" s="3"/>
      <c r="B96" s="3"/>
      <c r="C96" s="3"/>
      <c r="D96" s="3"/>
      <c r="E96" s="3"/>
      <c r="F96" s="3"/>
      <c r="G96" s="3"/>
      <c r="H96" s="3"/>
      <c r="I96" s="3"/>
      <c r="J96" s="3"/>
      <c r="K96" s="3"/>
      <c r="L96" s="3"/>
      <c r="M96" s="3"/>
      <c r="N96" s="3"/>
      <c r="O96" s="3"/>
    </row>
    <row r="97" spans="1:15" x14ac:dyDescent="0.25">
      <c r="A97" s="3"/>
      <c r="B97" s="3"/>
      <c r="C97" s="3"/>
      <c r="D97" s="3"/>
      <c r="E97" s="3"/>
      <c r="F97" s="3"/>
      <c r="G97" s="3"/>
      <c r="H97" s="3"/>
      <c r="I97" s="3"/>
      <c r="J97" s="3"/>
      <c r="K97" s="3"/>
      <c r="L97" s="3"/>
      <c r="M97" s="3"/>
      <c r="N97" s="3"/>
      <c r="O97" s="3"/>
    </row>
    <row r="98" spans="1:15" x14ac:dyDescent="0.25">
      <c r="A98" s="3"/>
      <c r="B98" s="3"/>
      <c r="C98" s="3"/>
      <c r="D98" s="3"/>
      <c r="E98" s="3"/>
      <c r="F98" s="3"/>
      <c r="G98" s="3"/>
      <c r="H98" s="3"/>
      <c r="I98" s="3"/>
      <c r="J98" s="3"/>
      <c r="K98" s="3"/>
      <c r="L98" s="3"/>
      <c r="M98" s="3"/>
      <c r="N98" s="3"/>
      <c r="O98" s="3"/>
    </row>
    <row r="99" spans="1:15" x14ac:dyDescent="0.25">
      <c r="A99" s="3"/>
      <c r="B99" s="3"/>
      <c r="C99" s="3"/>
      <c r="D99" s="3"/>
      <c r="E99" s="3"/>
      <c r="F99" s="3"/>
      <c r="G99" s="3"/>
      <c r="H99" s="3"/>
      <c r="I99" s="3"/>
      <c r="J99" s="3"/>
      <c r="K99" s="3"/>
      <c r="L99" s="3"/>
      <c r="M99" s="3"/>
      <c r="N99" s="3"/>
      <c r="O99" s="3"/>
    </row>
    <row r="100" spans="1:15" x14ac:dyDescent="0.25">
      <c r="A100" s="3"/>
      <c r="B100" s="3"/>
      <c r="C100" s="3"/>
      <c r="D100" s="3"/>
      <c r="E100" s="3"/>
      <c r="F100" s="3"/>
      <c r="G100" s="3"/>
      <c r="H100" s="3"/>
      <c r="I100" s="3"/>
      <c r="J100" s="3"/>
      <c r="K100" s="3"/>
      <c r="L100" s="3"/>
      <c r="M100" s="3"/>
      <c r="N100" s="3"/>
      <c r="O100" s="3"/>
    </row>
    <row r="101" spans="1:15" x14ac:dyDescent="0.25">
      <c r="A101" s="3"/>
      <c r="B101" s="3"/>
      <c r="C101" s="3"/>
      <c r="D101" s="3"/>
      <c r="E101" s="3"/>
      <c r="F101" s="3"/>
      <c r="G101" s="3"/>
      <c r="H101" s="3"/>
      <c r="I101" s="3"/>
      <c r="J101" s="3"/>
      <c r="K101" s="3"/>
      <c r="L101" s="3"/>
      <c r="M101" s="3"/>
      <c r="N101" s="3"/>
      <c r="O101" s="3"/>
    </row>
    <row r="102" spans="1:15" x14ac:dyDescent="0.25">
      <c r="A102" s="3"/>
      <c r="B102" s="3"/>
      <c r="C102" s="3"/>
      <c r="D102" s="3"/>
      <c r="E102" s="3"/>
      <c r="F102" s="3"/>
      <c r="G102" s="3"/>
      <c r="H102" s="3"/>
      <c r="I102" s="3"/>
      <c r="J102" s="3"/>
      <c r="K102" s="3"/>
      <c r="L102" s="3"/>
      <c r="M102" s="3"/>
      <c r="N102" s="3"/>
      <c r="O102" s="3"/>
    </row>
    <row r="103" spans="1:15" x14ac:dyDescent="0.25">
      <c r="A103" s="3"/>
      <c r="B103" s="3"/>
      <c r="C103" s="3"/>
      <c r="D103" s="3"/>
      <c r="E103" s="3"/>
      <c r="F103" s="3"/>
      <c r="G103" s="3"/>
      <c r="H103" s="3"/>
      <c r="I103" s="3"/>
      <c r="J103" s="3"/>
      <c r="K103" s="3"/>
      <c r="L103" s="3"/>
      <c r="M103" s="3"/>
      <c r="N103" s="3"/>
      <c r="O103" s="3"/>
    </row>
    <row r="104" spans="1:15" x14ac:dyDescent="0.25">
      <c r="A104" s="3"/>
      <c r="B104" s="3"/>
      <c r="C104" s="3"/>
      <c r="D104" s="3"/>
      <c r="E104" s="3"/>
      <c r="F104" s="3"/>
      <c r="G104" s="3"/>
      <c r="H104" s="3"/>
      <c r="I104" s="3"/>
      <c r="J104" s="3"/>
      <c r="K104" s="3"/>
      <c r="L104" s="3"/>
      <c r="M104" s="3"/>
      <c r="N104" s="3"/>
      <c r="O104" s="3"/>
    </row>
    <row r="105" spans="1:15" x14ac:dyDescent="0.25">
      <c r="A105" s="3"/>
      <c r="B105" s="3"/>
      <c r="C105" s="3"/>
      <c r="D105" s="3"/>
      <c r="E105" s="3"/>
      <c r="F105" s="3"/>
      <c r="G105" s="3"/>
      <c r="H105" s="3"/>
      <c r="I105" s="3"/>
      <c r="J105" s="3"/>
      <c r="K105" s="3"/>
      <c r="L105" s="3"/>
      <c r="M105" s="3"/>
      <c r="N105" s="3"/>
      <c r="O105" s="3"/>
    </row>
    <row r="106" spans="1:15" x14ac:dyDescent="0.25">
      <c r="A106" s="3"/>
      <c r="B106" s="3"/>
      <c r="C106" s="3"/>
      <c r="D106" s="3"/>
      <c r="E106" s="3"/>
      <c r="F106" s="3"/>
      <c r="G106" s="3"/>
      <c r="H106" s="3"/>
      <c r="I106" s="3"/>
      <c r="J106" s="3"/>
      <c r="K106" s="3"/>
      <c r="L106" s="3"/>
      <c r="M106" s="3"/>
      <c r="N106" s="3"/>
      <c r="O106" s="3"/>
    </row>
    <row r="107" spans="1:15" x14ac:dyDescent="0.25">
      <c r="A107" s="3"/>
      <c r="B107" s="3"/>
      <c r="C107" s="3"/>
      <c r="D107" s="3"/>
      <c r="E107" s="3"/>
      <c r="F107" s="3"/>
      <c r="G107" s="3"/>
      <c r="H107" s="3"/>
      <c r="I107" s="3"/>
      <c r="J107" s="3"/>
      <c r="K107" s="3"/>
      <c r="L107" s="3"/>
      <c r="M107" s="3"/>
      <c r="N107" s="3"/>
      <c r="O107" s="3"/>
    </row>
    <row r="108" spans="1:15" x14ac:dyDescent="0.25">
      <c r="A108" s="3"/>
      <c r="B108" s="3"/>
      <c r="C108" s="3"/>
      <c r="D108" s="3"/>
      <c r="E108" s="3"/>
      <c r="F108" s="3"/>
      <c r="G108" s="3"/>
      <c r="H108" s="3"/>
      <c r="I108" s="3"/>
      <c r="J108" s="3"/>
      <c r="K108" s="3"/>
      <c r="L108" s="3"/>
      <c r="M108" s="3"/>
      <c r="N108" s="3"/>
      <c r="O108" s="3"/>
    </row>
    <row r="109" spans="1:15" x14ac:dyDescent="0.25">
      <c r="A109" s="3"/>
      <c r="B109" s="3"/>
      <c r="C109" s="3"/>
      <c r="D109" s="3"/>
      <c r="E109" s="3"/>
      <c r="F109" s="3"/>
      <c r="G109" s="3"/>
      <c r="H109" s="3"/>
      <c r="I109" s="3"/>
      <c r="J109" s="3"/>
      <c r="K109" s="3"/>
      <c r="L109" s="3"/>
      <c r="M109" s="3"/>
      <c r="N109" s="3"/>
      <c r="O109" s="3"/>
    </row>
    <row r="110" spans="1:15" x14ac:dyDescent="0.25">
      <c r="A110" s="3"/>
      <c r="B110" s="3"/>
      <c r="C110" s="3"/>
      <c r="D110" s="3"/>
      <c r="E110" s="3"/>
      <c r="F110" s="3"/>
      <c r="G110" s="3"/>
      <c r="H110" s="3"/>
      <c r="I110" s="3"/>
      <c r="J110" s="3"/>
      <c r="K110" s="3"/>
      <c r="L110" s="3"/>
      <c r="M110" s="3"/>
      <c r="N110" s="3"/>
      <c r="O110" s="3"/>
    </row>
    <row r="111" spans="1:15" x14ac:dyDescent="0.25">
      <c r="A111" s="3"/>
      <c r="B111" s="3"/>
      <c r="C111" s="3"/>
      <c r="D111" s="3"/>
      <c r="E111" s="3"/>
      <c r="F111" s="3"/>
      <c r="G111" s="3"/>
      <c r="H111" s="3"/>
      <c r="I111" s="3"/>
      <c r="J111" s="3"/>
      <c r="K111" s="3"/>
      <c r="L111" s="3"/>
      <c r="M111" s="3"/>
      <c r="N111" s="3"/>
      <c r="O111" s="3"/>
    </row>
    <row r="112" spans="1:15" x14ac:dyDescent="0.25">
      <c r="A112" s="3"/>
      <c r="B112" s="3"/>
      <c r="C112" s="3"/>
      <c r="D112" s="3"/>
      <c r="E112" s="3"/>
      <c r="F112" s="3"/>
      <c r="G112" s="3"/>
      <c r="H112" s="3"/>
      <c r="I112" s="3"/>
      <c r="J112" s="3"/>
      <c r="K112" s="3"/>
      <c r="L112" s="3"/>
      <c r="M112" s="3"/>
      <c r="N112" s="3"/>
      <c r="O112" s="3"/>
    </row>
    <row r="113" spans="1:15" x14ac:dyDescent="0.25">
      <c r="A113" s="3"/>
      <c r="B113" s="3"/>
      <c r="C113" s="3"/>
      <c r="D113" s="3"/>
      <c r="E113" s="3"/>
      <c r="F113" s="3"/>
      <c r="G113" s="3"/>
      <c r="H113" s="3"/>
      <c r="I113" s="3"/>
      <c r="J113" s="3"/>
      <c r="K113" s="3"/>
      <c r="L113" s="3"/>
      <c r="M113" s="3"/>
      <c r="N113" s="3"/>
      <c r="O113" s="3"/>
    </row>
    <row r="114" spans="1:15" x14ac:dyDescent="0.25">
      <c r="A114" s="3"/>
      <c r="B114" s="3"/>
      <c r="C114" s="3"/>
      <c r="D114" s="3"/>
      <c r="E114" s="3"/>
      <c r="F114" s="3"/>
      <c r="G114" s="3"/>
      <c r="H114" s="3"/>
      <c r="I114" s="3"/>
      <c r="J114" s="3"/>
      <c r="K114" s="3"/>
      <c r="L114" s="3"/>
      <c r="M114" s="3"/>
      <c r="N114" s="3"/>
      <c r="O114" s="3"/>
    </row>
    <row r="115" spans="1:15" x14ac:dyDescent="0.25">
      <c r="A115" s="3"/>
      <c r="B115" s="3"/>
      <c r="C115" s="3"/>
      <c r="D115" s="3"/>
      <c r="E115" s="3"/>
      <c r="F115" s="3"/>
      <c r="G115" s="3"/>
      <c r="H115" s="3"/>
      <c r="I115" s="3"/>
      <c r="J115" s="3"/>
      <c r="K115" s="3"/>
      <c r="L115" s="3"/>
      <c r="M115" s="3"/>
      <c r="N115" s="3"/>
      <c r="O115" s="3"/>
    </row>
    <row r="116" spans="1:15" x14ac:dyDescent="0.25">
      <c r="A116" s="3"/>
      <c r="B116" s="3"/>
      <c r="C116" s="3"/>
      <c r="D116" s="3"/>
      <c r="E116" s="3"/>
      <c r="F116" s="3"/>
      <c r="G116" s="3"/>
      <c r="H116" s="3"/>
      <c r="I116" s="3"/>
      <c r="J116" s="3"/>
      <c r="K116" s="3"/>
      <c r="L116" s="3"/>
      <c r="M116" s="3"/>
      <c r="N116" s="3"/>
      <c r="O116" s="3"/>
    </row>
    <row r="117" spans="1:15" x14ac:dyDescent="0.25">
      <c r="A117" s="3"/>
      <c r="B117" s="3"/>
      <c r="C117" s="3"/>
      <c r="D117" s="3"/>
      <c r="E117" s="3"/>
      <c r="F117" s="3"/>
      <c r="G117" s="3"/>
      <c r="H117" s="3"/>
      <c r="I117" s="3"/>
      <c r="J117" s="3"/>
      <c r="K117" s="3"/>
      <c r="L117" s="3"/>
      <c r="M117" s="3"/>
      <c r="N117" s="3"/>
      <c r="O117" s="3"/>
    </row>
    <row r="118" spans="1:15" x14ac:dyDescent="0.25">
      <c r="A118" s="3"/>
      <c r="B118" s="3"/>
      <c r="C118" s="3"/>
      <c r="D118" s="3"/>
      <c r="E118" s="3"/>
      <c r="F118" s="3"/>
      <c r="G118" s="3"/>
      <c r="H118" s="3"/>
      <c r="I118" s="3"/>
      <c r="J118" s="3"/>
      <c r="K118" s="3"/>
      <c r="L118" s="3"/>
      <c r="M118" s="3"/>
      <c r="N118" s="3"/>
      <c r="O118" s="3"/>
    </row>
    <row r="119" spans="1:15" x14ac:dyDescent="0.25">
      <c r="A119" s="3"/>
      <c r="B119" s="3"/>
      <c r="C119" s="3"/>
      <c r="D119" s="3"/>
      <c r="E119" s="3"/>
      <c r="F119" s="3"/>
      <c r="G119" s="3"/>
      <c r="H119" s="3"/>
      <c r="I119" s="3"/>
      <c r="J119" s="3"/>
      <c r="K119" s="3"/>
      <c r="L119" s="3"/>
      <c r="M119" s="3"/>
      <c r="N119" s="3"/>
      <c r="O119" s="3"/>
    </row>
    <row r="120" spans="1:15" x14ac:dyDescent="0.25">
      <c r="A120" s="3"/>
      <c r="B120" s="3"/>
      <c r="C120" s="3"/>
      <c r="D120" s="3"/>
      <c r="E120" s="3"/>
      <c r="F120" s="3"/>
      <c r="G120" s="3"/>
      <c r="H120" s="3"/>
      <c r="I120" s="3"/>
      <c r="J120" s="3"/>
      <c r="K120" s="3"/>
      <c r="L120" s="3"/>
      <c r="M120" s="3"/>
      <c r="N120" s="3"/>
      <c r="O120" s="3"/>
    </row>
    <row r="121" spans="1:15" x14ac:dyDescent="0.25">
      <c r="A121" s="3"/>
      <c r="B121" s="3"/>
      <c r="C121" s="3"/>
      <c r="D121" s="3"/>
      <c r="E121" s="3"/>
      <c r="F121" s="3"/>
      <c r="G121" s="3"/>
      <c r="H121" s="3"/>
      <c r="I121" s="3"/>
      <c r="J121" s="3"/>
      <c r="K121" s="3"/>
      <c r="L121" s="3"/>
      <c r="M121" s="3"/>
      <c r="N121" s="3"/>
      <c r="O121" s="3"/>
    </row>
    <row r="122" spans="1:15" x14ac:dyDescent="0.25">
      <c r="A122" s="3"/>
      <c r="B122" s="3"/>
      <c r="C122" s="3"/>
      <c r="D122" s="3"/>
      <c r="E122" s="3"/>
      <c r="F122" s="3"/>
      <c r="G122" s="3"/>
      <c r="H122" s="3"/>
      <c r="I122" s="3"/>
      <c r="J122" s="3"/>
      <c r="K122" s="3"/>
      <c r="L122" s="3"/>
      <c r="M122" s="3"/>
      <c r="N122" s="3"/>
      <c r="O122" s="3"/>
    </row>
    <row r="123" spans="1:15" x14ac:dyDescent="0.25">
      <c r="A123" s="3"/>
      <c r="B123" s="3"/>
      <c r="C123" s="3"/>
      <c r="D123" s="3"/>
      <c r="E123" s="3"/>
      <c r="F123" s="3"/>
      <c r="G123" s="3"/>
      <c r="H123" s="3"/>
      <c r="I123" s="3"/>
      <c r="J123" s="3"/>
      <c r="K123" s="3"/>
      <c r="L123" s="3"/>
      <c r="M123" s="3"/>
      <c r="N123" s="3"/>
      <c r="O123" s="3"/>
    </row>
    <row r="124" spans="1:15" x14ac:dyDescent="0.25">
      <c r="A124" s="3"/>
      <c r="B124" s="3"/>
      <c r="C124" s="3"/>
      <c r="D124" s="3"/>
      <c r="E124" s="3"/>
      <c r="F124" s="3"/>
      <c r="G124" s="3"/>
      <c r="H124" s="3"/>
      <c r="I124" s="3"/>
      <c r="J124" s="3"/>
      <c r="K124" s="3"/>
      <c r="L124" s="3"/>
      <c r="M124" s="3"/>
      <c r="N124" s="3"/>
      <c r="O124" s="3"/>
    </row>
    <row r="125" spans="1:15" x14ac:dyDescent="0.25">
      <c r="A125" s="3"/>
      <c r="B125" s="3"/>
      <c r="C125" s="3"/>
      <c r="D125" s="3"/>
      <c r="E125" s="3"/>
      <c r="F125" s="3"/>
      <c r="G125" s="3"/>
      <c r="H125" s="3"/>
      <c r="I125" s="3"/>
      <c r="J125" s="3"/>
      <c r="K125" s="3"/>
      <c r="L125" s="3"/>
      <c r="M125" s="3"/>
      <c r="N125" s="3"/>
      <c r="O125" s="3"/>
    </row>
    <row r="126" spans="1:15" x14ac:dyDescent="0.25">
      <c r="A126" s="3"/>
      <c r="B126" s="3"/>
      <c r="C126" s="3"/>
      <c r="D126" s="3"/>
      <c r="E126" s="3"/>
      <c r="F126" s="3"/>
      <c r="G126" s="3"/>
      <c r="H126" s="3"/>
      <c r="I126" s="3"/>
      <c r="J126" s="3"/>
      <c r="K126" s="3"/>
      <c r="L126" s="3"/>
      <c r="M126" s="3"/>
      <c r="N126" s="3"/>
      <c r="O126" s="3"/>
    </row>
    <row r="127" spans="1:15" x14ac:dyDescent="0.25">
      <c r="A127" s="3"/>
      <c r="B127" s="3"/>
      <c r="C127" s="3"/>
      <c r="D127" s="3"/>
      <c r="E127" s="3"/>
      <c r="F127" s="3"/>
      <c r="G127" s="3"/>
      <c r="H127" s="3"/>
      <c r="I127" s="3"/>
      <c r="J127" s="3"/>
      <c r="K127" s="3"/>
      <c r="L127" s="3"/>
      <c r="M127" s="3"/>
      <c r="N127" s="3"/>
      <c r="O127" s="3"/>
    </row>
    <row r="128" spans="1:15" x14ac:dyDescent="0.25">
      <c r="A128" s="3"/>
      <c r="B128" s="3"/>
      <c r="C128" s="3"/>
      <c r="D128" s="3"/>
      <c r="E128" s="3"/>
      <c r="F128" s="3"/>
      <c r="G128" s="3"/>
      <c r="H128" s="3"/>
      <c r="I128" s="3"/>
      <c r="J128" s="3"/>
      <c r="K128" s="3"/>
      <c r="L128" s="3"/>
      <c r="M128" s="3"/>
      <c r="N128" s="3"/>
      <c r="O128" s="3"/>
    </row>
    <row r="129" spans="1:15" x14ac:dyDescent="0.25">
      <c r="A129" s="3"/>
      <c r="B129" s="3"/>
      <c r="C129" s="3"/>
      <c r="D129" s="3"/>
      <c r="E129" s="3"/>
      <c r="F129" s="3"/>
      <c r="G129" s="3"/>
      <c r="H129" s="3"/>
      <c r="I129" s="3"/>
      <c r="J129" s="3"/>
      <c r="K129" s="3"/>
      <c r="L129" s="3"/>
      <c r="M129" s="3"/>
      <c r="N129" s="3"/>
      <c r="O129" s="3"/>
    </row>
    <row r="130" spans="1:15" x14ac:dyDescent="0.25">
      <c r="A130" s="3"/>
      <c r="B130" s="3"/>
      <c r="C130" s="3"/>
      <c r="D130" s="3"/>
      <c r="E130" s="3"/>
      <c r="F130" s="3"/>
      <c r="G130" s="3"/>
      <c r="H130" s="3"/>
      <c r="I130" s="3"/>
      <c r="J130" s="3"/>
      <c r="K130" s="3"/>
      <c r="L130" s="3"/>
      <c r="M130" s="3"/>
      <c r="N130" s="3"/>
      <c r="O130" s="3"/>
    </row>
    <row r="131" spans="1:15" x14ac:dyDescent="0.25">
      <c r="A131" s="3"/>
      <c r="B131" s="3"/>
      <c r="C131" s="3"/>
      <c r="D131" s="3"/>
      <c r="E131" s="3"/>
      <c r="F131" s="3"/>
      <c r="G131" s="3"/>
      <c r="H131" s="3"/>
      <c r="I131" s="3"/>
      <c r="J131" s="3"/>
      <c r="K131" s="3"/>
      <c r="L131" s="3"/>
      <c r="M131" s="3"/>
      <c r="N131" s="3"/>
      <c r="O131" s="3"/>
    </row>
    <row r="132" spans="1:15" x14ac:dyDescent="0.25">
      <c r="A132" s="3"/>
      <c r="B132" s="3"/>
      <c r="C132" s="3"/>
      <c r="D132" s="3"/>
      <c r="E132" s="3"/>
      <c r="F132" s="3"/>
      <c r="G132" s="3"/>
      <c r="H132" s="3"/>
      <c r="I132" s="3"/>
      <c r="J132" s="3"/>
      <c r="K132" s="3"/>
      <c r="L132" s="3"/>
      <c r="M132" s="3"/>
      <c r="N132" s="3"/>
      <c r="O132" s="3"/>
    </row>
    <row r="133" spans="1:15" x14ac:dyDescent="0.25">
      <c r="A133" s="3"/>
      <c r="B133" s="3"/>
      <c r="C133" s="3"/>
      <c r="D133" s="3"/>
      <c r="E133" s="3"/>
      <c r="F133" s="3"/>
      <c r="G133" s="3"/>
      <c r="H133" s="3"/>
      <c r="I133" s="3"/>
      <c r="J133" s="3"/>
      <c r="K133" s="3"/>
      <c r="L133" s="3"/>
      <c r="M133" s="3"/>
      <c r="N133" s="3"/>
      <c r="O133" s="3"/>
    </row>
    <row r="134" spans="1:15" x14ac:dyDescent="0.25">
      <c r="A134" s="3"/>
      <c r="B134" s="3"/>
      <c r="C134" s="3"/>
      <c r="D134" s="3"/>
      <c r="E134" s="3"/>
      <c r="F134" s="3"/>
      <c r="G134" s="3"/>
      <c r="H134" s="3"/>
      <c r="I134" s="3"/>
      <c r="J134" s="3"/>
      <c r="K134" s="3"/>
      <c r="L134" s="3"/>
      <c r="M134" s="3"/>
      <c r="N134" s="3"/>
      <c r="O134" s="3"/>
    </row>
    <row r="135" spans="1:15" x14ac:dyDescent="0.25">
      <c r="A135" s="3"/>
      <c r="B135" s="3"/>
      <c r="C135" s="3"/>
      <c r="D135" s="3"/>
      <c r="E135" s="3"/>
      <c r="F135" s="3"/>
      <c r="G135" s="3"/>
      <c r="H135" s="3"/>
      <c r="I135" s="3"/>
      <c r="J135" s="3"/>
      <c r="K135" s="3"/>
      <c r="L135" s="3"/>
      <c r="M135" s="3"/>
      <c r="N135" s="3"/>
      <c r="O135" s="3"/>
    </row>
    <row r="136" spans="1:15" x14ac:dyDescent="0.25">
      <c r="A136" s="3"/>
      <c r="B136" s="3"/>
      <c r="C136" s="3"/>
      <c r="D136" s="3"/>
      <c r="E136" s="3"/>
      <c r="F136" s="3"/>
      <c r="G136" s="3"/>
      <c r="H136" s="3"/>
      <c r="I136" s="3"/>
      <c r="J136" s="3"/>
      <c r="K136" s="3"/>
      <c r="L136" s="3"/>
      <c r="M136" s="3"/>
      <c r="N136" s="3"/>
      <c r="O136" s="3"/>
    </row>
    <row r="137" spans="1:15" x14ac:dyDescent="0.25">
      <c r="A137" s="3"/>
      <c r="B137" s="3"/>
      <c r="C137" s="3"/>
      <c r="D137" s="3"/>
      <c r="E137" s="3"/>
      <c r="F137" s="3"/>
      <c r="G137" s="3"/>
      <c r="H137" s="3"/>
      <c r="I137" s="3"/>
      <c r="J137" s="3"/>
      <c r="K137" s="3"/>
      <c r="L137" s="3"/>
      <c r="M137" s="3"/>
      <c r="N137" s="3"/>
      <c r="O137" s="3"/>
    </row>
    <row r="138" spans="1:15" x14ac:dyDescent="0.25">
      <c r="A138" s="3"/>
      <c r="B138" s="3"/>
      <c r="C138" s="3"/>
      <c r="D138" s="3"/>
      <c r="E138" s="3"/>
      <c r="F138" s="3"/>
      <c r="G138" s="3"/>
      <c r="H138" s="3"/>
      <c r="I138" s="3"/>
      <c r="J138" s="3"/>
      <c r="K138" s="3"/>
      <c r="L138" s="3"/>
      <c r="M138" s="3"/>
      <c r="N138" s="3"/>
      <c r="O138" s="3"/>
    </row>
    <row r="139" spans="1:15" x14ac:dyDescent="0.25">
      <c r="A139" s="3"/>
      <c r="B139" s="3"/>
      <c r="C139" s="3"/>
      <c r="D139" s="3"/>
      <c r="E139" s="3"/>
      <c r="F139" s="3"/>
      <c r="G139" s="3"/>
      <c r="H139" s="3"/>
      <c r="I139" s="3"/>
      <c r="J139" s="3"/>
      <c r="K139" s="3"/>
      <c r="L139" s="3"/>
      <c r="M139" s="3"/>
      <c r="N139" s="3"/>
      <c r="O139" s="3"/>
    </row>
    <row r="140" spans="1:15" x14ac:dyDescent="0.25">
      <c r="A140" s="3"/>
      <c r="B140" s="3"/>
      <c r="C140" s="3"/>
      <c r="D140" s="3"/>
      <c r="E140" s="3"/>
      <c r="F140" s="3"/>
      <c r="G140" s="3"/>
      <c r="H140" s="3"/>
      <c r="I140" s="3"/>
      <c r="J140" s="3"/>
      <c r="K140" s="3"/>
      <c r="L140" s="3"/>
      <c r="M140" s="3"/>
      <c r="N140" s="3"/>
      <c r="O140" s="3"/>
    </row>
    <row r="141" spans="1:15" x14ac:dyDescent="0.25">
      <c r="A141" s="3"/>
      <c r="B141" s="3"/>
      <c r="C141" s="3"/>
      <c r="D141" s="3"/>
      <c r="E141" s="3"/>
      <c r="F141" s="3"/>
      <c r="G141" s="3"/>
      <c r="H141" s="3"/>
      <c r="I141" s="3"/>
      <c r="J141" s="3"/>
      <c r="K141" s="3"/>
      <c r="L141" s="3"/>
      <c r="M141" s="3"/>
      <c r="N141" s="3"/>
      <c r="O141" s="3"/>
    </row>
    <row r="142" spans="1:15" x14ac:dyDescent="0.25">
      <c r="A142" s="3"/>
      <c r="B142" s="3"/>
      <c r="C142" s="3"/>
      <c r="D142" s="3"/>
      <c r="E142" s="3"/>
      <c r="F142" s="3"/>
      <c r="G142" s="3"/>
      <c r="H142" s="3"/>
      <c r="I142" s="3"/>
      <c r="J142" s="3"/>
      <c r="K142" s="3"/>
      <c r="L142" s="3"/>
      <c r="M142" s="3"/>
      <c r="N142" s="3"/>
      <c r="O142" s="3"/>
    </row>
    <row r="143" spans="1:15" x14ac:dyDescent="0.25">
      <c r="A143" s="3"/>
      <c r="B143" s="3"/>
      <c r="C143" s="3"/>
      <c r="D143" s="3"/>
      <c r="E143" s="3"/>
      <c r="F143" s="3"/>
      <c r="G143" s="3"/>
      <c r="H143" s="3"/>
      <c r="I143" s="3"/>
      <c r="J143" s="3"/>
      <c r="K143" s="3"/>
      <c r="L143" s="3"/>
      <c r="M143" s="3"/>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229</v>
      </c>
    </row>
    <row r="4" spans="1:15" x14ac:dyDescent="0.25">
      <c r="A4" t="s">
        <v>230</v>
      </c>
    </row>
    <row r="5" spans="1:15" x14ac:dyDescent="0.25">
      <c r="A5" t="s">
        <v>267</v>
      </c>
    </row>
    <row r="6" spans="1:15" x14ac:dyDescent="0.25">
      <c r="A6" t="s">
        <v>268</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64</v>
      </c>
      <c r="C11" s="3" t="s">
        <v>63</v>
      </c>
      <c r="D11" s="3" t="s">
        <v>63</v>
      </c>
      <c r="E11" s="3" t="s">
        <v>63</v>
      </c>
      <c r="F11" s="3">
        <v>35</v>
      </c>
      <c r="G11" s="3" t="s">
        <v>63</v>
      </c>
      <c r="H11" s="3">
        <v>57</v>
      </c>
      <c r="I11" s="3" t="s">
        <v>63</v>
      </c>
      <c r="J11" s="3" t="s">
        <v>63</v>
      </c>
      <c r="K11" s="3" t="s">
        <v>63</v>
      </c>
      <c r="L11" s="3" t="s">
        <v>63</v>
      </c>
      <c r="M11" s="3" t="s">
        <v>63</v>
      </c>
      <c r="N11" s="3"/>
      <c r="O11" s="3"/>
    </row>
    <row r="12" spans="1:15" x14ac:dyDescent="0.25">
      <c r="A12" s="3" t="s">
        <v>61</v>
      </c>
      <c r="B12" s="3" t="s">
        <v>66</v>
      </c>
      <c r="C12" s="3" t="s">
        <v>63</v>
      </c>
      <c r="D12" s="3" t="s">
        <v>63</v>
      </c>
      <c r="E12" s="3" t="s">
        <v>63</v>
      </c>
      <c r="F12" s="3" t="s">
        <v>63</v>
      </c>
      <c r="G12" s="3" t="s">
        <v>63</v>
      </c>
      <c r="H12" s="3" t="s">
        <v>63</v>
      </c>
      <c r="I12" s="3" t="s">
        <v>63</v>
      </c>
      <c r="J12" s="3">
        <v>39.5</v>
      </c>
      <c r="K12" s="3" t="s">
        <v>63</v>
      </c>
      <c r="L12" s="3" t="s">
        <v>63</v>
      </c>
      <c r="M12" s="3" t="s">
        <v>63</v>
      </c>
      <c r="N12" s="3"/>
      <c r="O12" s="3"/>
    </row>
    <row r="13" spans="1:15" x14ac:dyDescent="0.25">
      <c r="A13" s="3" t="s">
        <v>61</v>
      </c>
      <c r="B13" s="3" t="s">
        <v>67</v>
      </c>
      <c r="C13" s="3" t="s">
        <v>63</v>
      </c>
      <c r="D13" s="3">
        <v>25.531300000000002</v>
      </c>
      <c r="E13" s="3" t="s">
        <v>63</v>
      </c>
      <c r="F13" s="3" t="s">
        <v>63</v>
      </c>
      <c r="G13" s="3" t="s">
        <v>63</v>
      </c>
      <c r="H13" s="3">
        <v>34.145690000000002</v>
      </c>
      <c r="I13" s="3" t="s">
        <v>63</v>
      </c>
      <c r="J13" s="3" t="s">
        <v>63</v>
      </c>
      <c r="K13" s="3" t="s">
        <v>63</v>
      </c>
      <c r="L13" s="3" t="s">
        <v>63</v>
      </c>
      <c r="M13" s="3" t="s">
        <v>63</v>
      </c>
      <c r="N13" s="3"/>
      <c r="O13" s="3"/>
    </row>
    <row r="14" spans="1:15" x14ac:dyDescent="0.25">
      <c r="A14" s="3" t="s">
        <v>61</v>
      </c>
      <c r="B14" s="3" t="s">
        <v>68</v>
      </c>
      <c r="C14" s="3" t="s">
        <v>63</v>
      </c>
      <c r="D14" s="3" t="s">
        <v>63</v>
      </c>
      <c r="E14" s="3">
        <v>54.756410000000002</v>
      </c>
      <c r="F14" s="3" t="s">
        <v>63</v>
      </c>
      <c r="G14" s="3" t="s">
        <v>63</v>
      </c>
      <c r="H14" s="3" t="s">
        <v>63</v>
      </c>
      <c r="I14" s="3" t="s">
        <v>63</v>
      </c>
      <c r="J14" s="3" t="s">
        <v>63</v>
      </c>
      <c r="K14" s="3">
        <v>50.899979999999999</v>
      </c>
      <c r="L14" s="3" t="s">
        <v>63</v>
      </c>
      <c r="M14" s="3" t="s">
        <v>63</v>
      </c>
      <c r="N14" s="3"/>
      <c r="O14" s="3"/>
    </row>
    <row r="15" spans="1:15" x14ac:dyDescent="0.25">
      <c r="A15" s="3" t="s">
        <v>61</v>
      </c>
      <c r="B15" s="3" t="s">
        <v>69</v>
      </c>
      <c r="C15" s="3" t="s">
        <v>63</v>
      </c>
      <c r="D15" s="3" t="s">
        <v>63</v>
      </c>
      <c r="E15" s="3" t="s">
        <v>63</v>
      </c>
      <c r="F15" s="3" t="s">
        <v>63</v>
      </c>
      <c r="G15" s="3" t="s">
        <v>63</v>
      </c>
      <c r="H15" s="3" t="s">
        <v>63</v>
      </c>
      <c r="I15" s="3" t="s">
        <v>63</v>
      </c>
      <c r="J15" s="3">
        <v>35.1</v>
      </c>
      <c r="K15" s="3" t="s">
        <v>63</v>
      </c>
      <c r="L15" s="3" t="s">
        <v>63</v>
      </c>
      <c r="M15" s="3" t="s">
        <v>63</v>
      </c>
      <c r="N15" s="3"/>
      <c r="O15" s="3"/>
    </row>
    <row r="16" spans="1:15" x14ac:dyDescent="0.25">
      <c r="A16" s="3" t="s">
        <v>61</v>
      </c>
      <c r="B16" s="3" t="s">
        <v>71</v>
      </c>
      <c r="C16" s="3" t="s">
        <v>63</v>
      </c>
      <c r="D16" s="3" t="s">
        <v>63</v>
      </c>
      <c r="E16" s="3" t="s">
        <v>63</v>
      </c>
      <c r="F16" s="3" t="s">
        <v>63</v>
      </c>
      <c r="G16" s="3" t="s">
        <v>63</v>
      </c>
      <c r="H16" s="3" t="s">
        <v>63</v>
      </c>
      <c r="I16" s="3" t="s">
        <v>63</v>
      </c>
      <c r="J16" s="3">
        <v>97.9</v>
      </c>
      <c r="K16" s="3" t="s">
        <v>63</v>
      </c>
      <c r="L16" s="3" t="s">
        <v>63</v>
      </c>
      <c r="M16" s="3" t="s">
        <v>63</v>
      </c>
      <c r="N16" s="3"/>
      <c r="O16" s="3"/>
    </row>
    <row r="17" spans="1:15" x14ac:dyDescent="0.25">
      <c r="A17" s="3" t="s">
        <v>61</v>
      </c>
      <c r="B17" s="3" t="s">
        <v>73</v>
      </c>
      <c r="C17" s="3" t="s">
        <v>63</v>
      </c>
      <c r="D17" s="3" t="s">
        <v>63</v>
      </c>
      <c r="E17" s="3" t="s">
        <v>63</v>
      </c>
      <c r="F17" s="3" t="s">
        <v>63</v>
      </c>
      <c r="G17" s="3" t="s">
        <v>63</v>
      </c>
      <c r="H17" s="3" t="s">
        <v>63</v>
      </c>
      <c r="I17" s="3">
        <v>50.59</v>
      </c>
      <c r="J17" s="3" t="s">
        <v>63</v>
      </c>
      <c r="K17" s="3" t="s">
        <v>63</v>
      </c>
      <c r="L17" s="3" t="s">
        <v>63</v>
      </c>
      <c r="M17" s="3" t="s">
        <v>63</v>
      </c>
      <c r="N17" s="3"/>
      <c r="O17" s="3"/>
    </row>
    <row r="18" spans="1:15" x14ac:dyDescent="0.25">
      <c r="A18" s="3" t="s">
        <v>77</v>
      </c>
      <c r="B18" s="3" t="s">
        <v>78</v>
      </c>
      <c r="C18" s="3" t="s">
        <v>63</v>
      </c>
      <c r="D18" s="3" t="s">
        <v>63</v>
      </c>
      <c r="E18" s="3" t="s">
        <v>63</v>
      </c>
      <c r="F18" s="3" t="s">
        <v>63</v>
      </c>
      <c r="G18" s="3" t="s">
        <v>63</v>
      </c>
      <c r="H18" s="3" t="s">
        <v>63</v>
      </c>
      <c r="I18" s="3" t="s">
        <v>63</v>
      </c>
      <c r="J18" s="3" t="s">
        <v>63</v>
      </c>
      <c r="K18" s="3">
        <v>52.131749999999997</v>
      </c>
      <c r="L18" s="3" t="s">
        <v>63</v>
      </c>
      <c r="M18" s="3" t="s">
        <v>63</v>
      </c>
      <c r="N18" s="3"/>
      <c r="O18" s="3"/>
    </row>
    <row r="19" spans="1:15" x14ac:dyDescent="0.25">
      <c r="A19" s="3" t="s">
        <v>77</v>
      </c>
      <c r="B19" s="3" t="s">
        <v>79</v>
      </c>
      <c r="C19" s="3" t="s">
        <v>63</v>
      </c>
      <c r="D19" s="3" t="s">
        <v>63</v>
      </c>
      <c r="E19" s="3" t="s">
        <v>63</v>
      </c>
      <c r="F19" s="3" t="s">
        <v>63</v>
      </c>
      <c r="G19" s="3" t="s">
        <v>63</v>
      </c>
      <c r="H19" s="3">
        <v>9.8819199999999991</v>
      </c>
      <c r="I19" s="3" t="s">
        <v>63</v>
      </c>
      <c r="J19" s="3" t="s">
        <v>63</v>
      </c>
      <c r="K19" s="3" t="s">
        <v>63</v>
      </c>
      <c r="L19" s="3" t="s">
        <v>63</v>
      </c>
      <c r="M19" s="3" t="s">
        <v>63</v>
      </c>
      <c r="N19" s="3"/>
      <c r="O19" s="3"/>
    </row>
    <row r="20" spans="1:15" x14ac:dyDescent="0.25">
      <c r="A20" s="3" t="s">
        <v>77</v>
      </c>
      <c r="B20" s="3" t="s">
        <v>233</v>
      </c>
      <c r="C20" s="3" t="s">
        <v>63</v>
      </c>
      <c r="D20" s="3" t="s">
        <v>63</v>
      </c>
      <c r="E20" s="3" t="s">
        <v>63</v>
      </c>
      <c r="F20" s="3" t="s">
        <v>63</v>
      </c>
      <c r="G20" s="3" t="s">
        <v>63</v>
      </c>
      <c r="H20" s="3">
        <v>78.900000000000006</v>
      </c>
      <c r="I20" s="3" t="s">
        <v>63</v>
      </c>
      <c r="J20" s="3" t="s">
        <v>63</v>
      </c>
      <c r="K20" s="3" t="s">
        <v>63</v>
      </c>
      <c r="L20" s="3" t="s">
        <v>63</v>
      </c>
      <c r="M20" s="3" t="s">
        <v>63</v>
      </c>
      <c r="N20" s="3"/>
      <c r="O20" s="3"/>
    </row>
    <row r="21" spans="1:15" ht="30" x14ac:dyDescent="0.25">
      <c r="A21" s="3" t="s">
        <v>77</v>
      </c>
      <c r="B21" s="3" t="s">
        <v>80</v>
      </c>
      <c r="C21" s="3" t="s">
        <v>63</v>
      </c>
      <c r="D21" s="3" t="s">
        <v>63</v>
      </c>
      <c r="E21" s="3">
        <v>91.483019999999996</v>
      </c>
      <c r="F21" s="3" t="s">
        <v>63</v>
      </c>
      <c r="G21" s="3" t="s">
        <v>63</v>
      </c>
      <c r="H21" s="3">
        <v>91.013890000000004</v>
      </c>
      <c r="I21" s="3" t="s">
        <v>63</v>
      </c>
      <c r="J21" s="3" t="s">
        <v>63</v>
      </c>
      <c r="K21" s="3">
        <v>90.829939999999993</v>
      </c>
      <c r="L21" s="3" t="s">
        <v>63</v>
      </c>
      <c r="M21" s="3" t="s">
        <v>63</v>
      </c>
      <c r="N21" s="3"/>
      <c r="O21" s="3"/>
    </row>
    <row r="22" spans="1:15" x14ac:dyDescent="0.25">
      <c r="A22" s="3" t="s">
        <v>77</v>
      </c>
      <c r="B22" s="3" t="s">
        <v>81</v>
      </c>
      <c r="C22" s="3" t="s">
        <v>63</v>
      </c>
      <c r="D22" s="3" t="s">
        <v>63</v>
      </c>
      <c r="E22" s="3">
        <v>89.218580000000003</v>
      </c>
      <c r="F22" s="3" t="s">
        <v>63</v>
      </c>
      <c r="G22" s="3" t="s">
        <v>63</v>
      </c>
      <c r="H22" s="3" t="s">
        <v>63</v>
      </c>
      <c r="I22" s="3" t="s">
        <v>63</v>
      </c>
      <c r="J22" s="3" t="s">
        <v>63</v>
      </c>
      <c r="K22" s="3">
        <v>94.998720000000006</v>
      </c>
      <c r="L22" s="3" t="s">
        <v>63</v>
      </c>
      <c r="M22" s="3" t="s">
        <v>63</v>
      </c>
      <c r="N22" s="3"/>
      <c r="O22" s="3"/>
    </row>
    <row r="23" spans="1:15" x14ac:dyDescent="0.25">
      <c r="A23" s="3" t="s">
        <v>77</v>
      </c>
      <c r="B23" s="3" t="s">
        <v>82</v>
      </c>
      <c r="C23" s="3" t="s">
        <v>63</v>
      </c>
      <c r="D23" s="3" t="s">
        <v>63</v>
      </c>
      <c r="E23" s="3">
        <v>24.306059999999999</v>
      </c>
      <c r="F23" s="3" t="s">
        <v>63</v>
      </c>
      <c r="G23" s="3" t="s">
        <v>63</v>
      </c>
      <c r="H23" s="3">
        <v>31.35022</v>
      </c>
      <c r="I23" s="3" t="s">
        <v>63</v>
      </c>
      <c r="J23" s="3" t="s">
        <v>63</v>
      </c>
      <c r="K23" s="3">
        <v>28.136299999999999</v>
      </c>
      <c r="L23" s="3" t="s">
        <v>63</v>
      </c>
      <c r="M23" s="3" t="s">
        <v>63</v>
      </c>
      <c r="N23" s="3"/>
      <c r="O23" s="3"/>
    </row>
    <row r="24" spans="1:15" x14ac:dyDescent="0.25">
      <c r="A24" s="3" t="s">
        <v>77</v>
      </c>
      <c r="B24" s="3" t="s">
        <v>85</v>
      </c>
      <c r="C24" s="3" t="s">
        <v>63</v>
      </c>
      <c r="D24" s="3" t="s">
        <v>63</v>
      </c>
      <c r="E24" s="3">
        <v>48.245660000000001</v>
      </c>
      <c r="F24" s="3" t="s">
        <v>63</v>
      </c>
      <c r="G24" s="3" t="s">
        <v>63</v>
      </c>
      <c r="H24" s="3" t="s">
        <v>63</v>
      </c>
      <c r="I24" s="3" t="s">
        <v>63</v>
      </c>
      <c r="J24" s="3" t="s">
        <v>63</v>
      </c>
      <c r="K24" s="3">
        <v>58.502220000000001</v>
      </c>
      <c r="L24" s="3" t="s">
        <v>63</v>
      </c>
      <c r="M24" s="3" t="s">
        <v>63</v>
      </c>
      <c r="N24" s="3"/>
      <c r="O24" s="3"/>
    </row>
    <row r="25" spans="1:15" x14ac:dyDescent="0.25">
      <c r="A25" s="3" t="s">
        <v>77</v>
      </c>
      <c r="B25" s="3" t="s">
        <v>253</v>
      </c>
      <c r="C25" s="3" t="s">
        <v>63</v>
      </c>
      <c r="D25" s="3" t="s">
        <v>63</v>
      </c>
      <c r="E25" s="3">
        <v>90.866889999999998</v>
      </c>
      <c r="F25" s="3" t="s">
        <v>63</v>
      </c>
      <c r="G25" s="3" t="s">
        <v>63</v>
      </c>
      <c r="H25" s="3">
        <v>84.537109999999998</v>
      </c>
      <c r="I25" s="3" t="s">
        <v>63</v>
      </c>
      <c r="J25" s="3" t="s">
        <v>63</v>
      </c>
      <c r="K25" s="3">
        <v>85.001469999999998</v>
      </c>
      <c r="L25" s="3" t="s">
        <v>63</v>
      </c>
      <c r="M25" s="3" t="s">
        <v>63</v>
      </c>
      <c r="N25" s="3"/>
      <c r="O25" s="3"/>
    </row>
    <row r="26" spans="1:15" x14ac:dyDescent="0.25">
      <c r="A26" s="3" t="s">
        <v>77</v>
      </c>
      <c r="B26" s="3" t="s">
        <v>88</v>
      </c>
      <c r="C26" s="3" t="s">
        <v>63</v>
      </c>
      <c r="D26" s="3">
        <v>92.476830000000007</v>
      </c>
      <c r="E26" s="3" t="s">
        <v>63</v>
      </c>
      <c r="F26" s="3" t="s">
        <v>63</v>
      </c>
      <c r="G26" s="3" t="s">
        <v>63</v>
      </c>
      <c r="H26" s="3">
        <v>93.5535</v>
      </c>
      <c r="I26" s="3" t="s">
        <v>63</v>
      </c>
      <c r="J26" s="3" t="s">
        <v>63</v>
      </c>
      <c r="K26" s="3" t="s">
        <v>63</v>
      </c>
      <c r="L26" s="3" t="s">
        <v>63</v>
      </c>
      <c r="M26" s="3" t="s">
        <v>63</v>
      </c>
      <c r="N26" s="3"/>
      <c r="O26" s="3"/>
    </row>
    <row r="27" spans="1:15" x14ac:dyDescent="0.25">
      <c r="A27" s="3" t="s">
        <v>77</v>
      </c>
      <c r="B27" s="3" t="s">
        <v>89</v>
      </c>
      <c r="C27" s="3" t="s">
        <v>63</v>
      </c>
      <c r="D27" s="3" t="s">
        <v>63</v>
      </c>
      <c r="E27" s="3">
        <v>50.262610000000002</v>
      </c>
      <c r="F27" s="3" t="s">
        <v>63</v>
      </c>
      <c r="G27" s="3" t="s">
        <v>63</v>
      </c>
      <c r="H27" s="3">
        <v>46.219880000000003</v>
      </c>
      <c r="I27" s="3" t="s">
        <v>63</v>
      </c>
      <c r="J27" s="3" t="s">
        <v>63</v>
      </c>
      <c r="K27" s="3">
        <v>47.300249999999998</v>
      </c>
      <c r="L27" s="3" t="s">
        <v>63</v>
      </c>
      <c r="M27" s="3" t="s">
        <v>63</v>
      </c>
      <c r="N27" s="3"/>
      <c r="O27" s="3"/>
    </row>
    <row r="28" spans="1:15" x14ac:dyDescent="0.25">
      <c r="A28" s="3" t="s">
        <v>77</v>
      </c>
      <c r="B28" s="3" t="s">
        <v>91</v>
      </c>
      <c r="C28" s="3" t="s">
        <v>63</v>
      </c>
      <c r="D28" s="3" t="s">
        <v>63</v>
      </c>
      <c r="E28" s="3">
        <v>85.751260000000002</v>
      </c>
      <c r="F28" s="3" t="s">
        <v>63</v>
      </c>
      <c r="G28" s="3" t="s">
        <v>63</v>
      </c>
      <c r="H28" s="3">
        <v>80.897019999999998</v>
      </c>
      <c r="I28" s="3" t="s">
        <v>63</v>
      </c>
      <c r="J28" s="3" t="s">
        <v>63</v>
      </c>
      <c r="K28" s="3" t="s">
        <v>63</v>
      </c>
      <c r="L28" s="3" t="s">
        <v>63</v>
      </c>
      <c r="M28" s="3" t="s">
        <v>63</v>
      </c>
      <c r="N28" s="3"/>
      <c r="O28" s="3"/>
    </row>
    <row r="29" spans="1:15" x14ac:dyDescent="0.25">
      <c r="A29" s="3" t="s">
        <v>92</v>
      </c>
      <c r="B29" s="3" t="s">
        <v>93</v>
      </c>
      <c r="C29" s="3" t="s">
        <v>63</v>
      </c>
      <c r="D29" s="3" t="s">
        <v>63</v>
      </c>
      <c r="E29" s="3">
        <v>39.335030000000003</v>
      </c>
      <c r="F29" s="3" t="s">
        <v>63</v>
      </c>
      <c r="G29" s="3" t="s">
        <v>63</v>
      </c>
      <c r="H29" s="3">
        <v>46.717030000000001</v>
      </c>
      <c r="I29" s="3" t="s">
        <v>63</v>
      </c>
      <c r="J29" s="3" t="s">
        <v>63</v>
      </c>
      <c r="K29" s="3">
        <v>57.62715</v>
      </c>
      <c r="L29" s="3" t="s">
        <v>63</v>
      </c>
      <c r="M29" s="3" t="s">
        <v>63</v>
      </c>
      <c r="N29" s="3"/>
      <c r="O29" s="3"/>
    </row>
    <row r="30" spans="1:15" x14ac:dyDescent="0.25">
      <c r="A30" s="3" t="s">
        <v>92</v>
      </c>
      <c r="B30" s="3" t="s">
        <v>95</v>
      </c>
      <c r="C30" s="3" t="s">
        <v>63</v>
      </c>
      <c r="D30" s="3" t="s">
        <v>63</v>
      </c>
      <c r="E30" s="3">
        <v>81.345070000000007</v>
      </c>
      <c r="F30" s="3" t="s">
        <v>63</v>
      </c>
      <c r="G30" s="3" t="s">
        <v>63</v>
      </c>
      <c r="H30" s="3">
        <v>78.248620000000003</v>
      </c>
      <c r="I30" s="3" t="s">
        <v>63</v>
      </c>
      <c r="J30" s="3" t="s">
        <v>63</v>
      </c>
      <c r="K30" s="3">
        <v>78.921120000000002</v>
      </c>
      <c r="L30" s="3" t="s">
        <v>63</v>
      </c>
      <c r="M30" s="3" t="s">
        <v>63</v>
      </c>
      <c r="N30" s="3"/>
      <c r="O30" s="3"/>
    </row>
    <row r="31" spans="1:15" x14ac:dyDescent="0.25">
      <c r="A31" s="3" t="s">
        <v>92</v>
      </c>
      <c r="B31" s="3" t="s">
        <v>96</v>
      </c>
      <c r="C31" s="3" t="s">
        <v>63</v>
      </c>
      <c r="D31" s="3" t="s">
        <v>63</v>
      </c>
      <c r="E31" s="3" t="s">
        <v>63</v>
      </c>
      <c r="F31" s="3" t="s">
        <v>63</v>
      </c>
      <c r="G31" s="3" t="s">
        <v>63</v>
      </c>
      <c r="H31" s="3" t="s">
        <v>63</v>
      </c>
      <c r="I31" s="3" t="s">
        <v>63</v>
      </c>
      <c r="J31" s="3" t="s">
        <v>63</v>
      </c>
      <c r="K31" s="3">
        <v>70.637420000000006</v>
      </c>
      <c r="L31" s="3" t="s">
        <v>63</v>
      </c>
      <c r="M31" s="3" t="s">
        <v>63</v>
      </c>
      <c r="N31" s="3"/>
      <c r="O31" s="3"/>
    </row>
    <row r="32" spans="1:15" x14ac:dyDescent="0.25">
      <c r="A32" s="3" t="s">
        <v>92</v>
      </c>
      <c r="B32" s="3" t="s">
        <v>97</v>
      </c>
      <c r="C32" s="3" t="s">
        <v>63</v>
      </c>
      <c r="D32" s="3" t="s">
        <v>63</v>
      </c>
      <c r="E32" s="3">
        <v>81.036810000000003</v>
      </c>
      <c r="F32" s="3" t="s">
        <v>63</v>
      </c>
      <c r="G32" s="3" t="s">
        <v>63</v>
      </c>
      <c r="H32" s="3">
        <v>79.937340000000006</v>
      </c>
      <c r="I32" s="3" t="s">
        <v>63</v>
      </c>
      <c r="J32" s="3" t="s">
        <v>63</v>
      </c>
      <c r="K32" s="3">
        <v>80.338070000000002</v>
      </c>
      <c r="L32" s="3" t="s">
        <v>63</v>
      </c>
      <c r="M32" s="3" t="s">
        <v>63</v>
      </c>
      <c r="N32" s="3"/>
      <c r="O32" s="3"/>
    </row>
    <row r="33" spans="1:15" x14ac:dyDescent="0.25">
      <c r="A33" s="3" t="s">
        <v>92</v>
      </c>
      <c r="B33" s="3" t="s">
        <v>99</v>
      </c>
      <c r="C33" s="3" t="s">
        <v>63</v>
      </c>
      <c r="D33" s="3" t="s">
        <v>63</v>
      </c>
      <c r="E33" s="3">
        <v>56.24342</v>
      </c>
      <c r="F33" s="3" t="s">
        <v>63</v>
      </c>
      <c r="G33" s="3" t="s">
        <v>63</v>
      </c>
      <c r="H33" s="3">
        <v>57.926540000000003</v>
      </c>
      <c r="I33" s="3" t="s">
        <v>63</v>
      </c>
      <c r="J33" s="3" t="s">
        <v>63</v>
      </c>
      <c r="K33" s="3">
        <v>55.587159999999997</v>
      </c>
      <c r="L33" s="3" t="s">
        <v>63</v>
      </c>
      <c r="M33" s="3" t="s">
        <v>63</v>
      </c>
      <c r="N33" s="3"/>
      <c r="O33" s="3"/>
    </row>
    <row r="34" spans="1:15" x14ac:dyDescent="0.25">
      <c r="A34" s="3" t="s">
        <v>92</v>
      </c>
      <c r="B34" s="3" t="s">
        <v>100</v>
      </c>
      <c r="C34" s="3" t="s">
        <v>63</v>
      </c>
      <c r="D34" s="3" t="s">
        <v>63</v>
      </c>
      <c r="E34" s="3">
        <v>86.171049999999994</v>
      </c>
      <c r="F34" s="3" t="s">
        <v>63</v>
      </c>
      <c r="G34" s="3" t="s">
        <v>63</v>
      </c>
      <c r="H34" s="3">
        <v>85.637280000000004</v>
      </c>
      <c r="I34" s="3" t="s">
        <v>63</v>
      </c>
      <c r="J34" s="3" t="s">
        <v>63</v>
      </c>
      <c r="K34" s="3">
        <v>83.738810000000001</v>
      </c>
      <c r="L34" s="3" t="s">
        <v>63</v>
      </c>
      <c r="M34" s="3" t="s">
        <v>63</v>
      </c>
      <c r="N34" s="3"/>
      <c r="O34" s="3"/>
    </row>
    <row r="35" spans="1:15" x14ac:dyDescent="0.25">
      <c r="A35" s="3" t="s">
        <v>92</v>
      </c>
      <c r="B35" s="3" t="s">
        <v>101</v>
      </c>
      <c r="C35" s="3" t="s">
        <v>63</v>
      </c>
      <c r="D35" s="3" t="s">
        <v>63</v>
      </c>
      <c r="E35" s="3">
        <v>70.130549999999999</v>
      </c>
      <c r="F35" s="3" t="s">
        <v>63</v>
      </c>
      <c r="G35" s="3" t="s">
        <v>63</v>
      </c>
      <c r="H35" s="3">
        <v>67.961010000000002</v>
      </c>
      <c r="I35" s="3" t="s">
        <v>63</v>
      </c>
      <c r="J35" s="3" t="s">
        <v>63</v>
      </c>
      <c r="K35" s="3">
        <v>68.839259999999996</v>
      </c>
      <c r="L35" s="3" t="s">
        <v>63</v>
      </c>
      <c r="M35" s="3" t="s">
        <v>63</v>
      </c>
      <c r="N35" s="3"/>
      <c r="O35" s="3"/>
    </row>
    <row r="36" spans="1:15" x14ac:dyDescent="0.25">
      <c r="A36" s="3" t="s">
        <v>92</v>
      </c>
      <c r="B36" s="3" t="s">
        <v>102</v>
      </c>
      <c r="C36" s="3" t="s">
        <v>63</v>
      </c>
      <c r="D36" s="3" t="s">
        <v>63</v>
      </c>
      <c r="E36" s="3">
        <v>79.03689</v>
      </c>
      <c r="F36" s="3" t="s">
        <v>63</v>
      </c>
      <c r="G36" s="3" t="s">
        <v>63</v>
      </c>
      <c r="H36" s="3">
        <v>78.308970000000002</v>
      </c>
      <c r="I36" s="3" t="s">
        <v>63</v>
      </c>
      <c r="J36" s="3" t="s">
        <v>63</v>
      </c>
      <c r="K36" s="3">
        <v>79.614919999999998</v>
      </c>
      <c r="L36" s="3" t="s">
        <v>63</v>
      </c>
      <c r="M36" s="3" t="s">
        <v>63</v>
      </c>
      <c r="N36" s="3"/>
      <c r="O36" s="3"/>
    </row>
    <row r="37" spans="1:15" x14ac:dyDescent="0.25">
      <c r="A37" s="3" t="s">
        <v>92</v>
      </c>
      <c r="B37" s="3" t="s">
        <v>103</v>
      </c>
      <c r="C37" s="3" t="s">
        <v>63</v>
      </c>
      <c r="D37" s="3" t="s">
        <v>63</v>
      </c>
      <c r="E37" s="3">
        <v>83.159360000000007</v>
      </c>
      <c r="F37" s="3" t="s">
        <v>63</v>
      </c>
      <c r="G37" s="3" t="s">
        <v>63</v>
      </c>
      <c r="H37" s="3">
        <v>86.428039999999996</v>
      </c>
      <c r="I37" s="3" t="s">
        <v>63</v>
      </c>
      <c r="J37" s="3" t="s">
        <v>63</v>
      </c>
      <c r="K37" s="3">
        <v>85.428809999999999</v>
      </c>
      <c r="L37" s="3" t="s">
        <v>63</v>
      </c>
      <c r="M37" s="3" t="s">
        <v>63</v>
      </c>
      <c r="N37" s="3"/>
      <c r="O37" s="3"/>
    </row>
    <row r="38" spans="1:15" x14ac:dyDescent="0.25">
      <c r="A38" s="3" t="s">
        <v>92</v>
      </c>
      <c r="B38" s="3" t="s">
        <v>104</v>
      </c>
      <c r="C38" s="3" t="s">
        <v>63</v>
      </c>
      <c r="D38" s="3" t="s">
        <v>63</v>
      </c>
      <c r="E38" s="3">
        <v>89.455520000000007</v>
      </c>
      <c r="F38" s="3" t="s">
        <v>63</v>
      </c>
      <c r="G38" s="3" t="s">
        <v>63</v>
      </c>
      <c r="H38" s="3">
        <v>88.782340000000005</v>
      </c>
      <c r="I38" s="3" t="s">
        <v>63</v>
      </c>
      <c r="J38" s="3" t="s">
        <v>63</v>
      </c>
      <c r="K38" s="3">
        <v>89.783580000000001</v>
      </c>
      <c r="L38" s="3" t="s">
        <v>63</v>
      </c>
      <c r="M38" s="3" t="s">
        <v>63</v>
      </c>
      <c r="N38" s="3"/>
      <c r="O38" s="3"/>
    </row>
    <row r="39" spans="1:15" x14ac:dyDescent="0.25">
      <c r="A39" s="3" t="s">
        <v>92</v>
      </c>
      <c r="B39" s="3" t="s">
        <v>105</v>
      </c>
      <c r="C39" s="3" t="s">
        <v>63</v>
      </c>
      <c r="D39" s="3" t="s">
        <v>63</v>
      </c>
      <c r="E39" s="3">
        <v>87.732119999999995</v>
      </c>
      <c r="F39" s="3" t="s">
        <v>63</v>
      </c>
      <c r="G39" s="3" t="s">
        <v>63</v>
      </c>
      <c r="H39" s="3">
        <v>86.436019999999999</v>
      </c>
      <c r="I39" s="3" t="s">
        <v>63</v>
      </c>
      <c r="J39" s="3" t="s">
        <v>63</v>
      </c>
      <c r="K39" s="3">
        <v>85.024460000000005</v>
      </c>
      <c r="L39" s="3" t="s">
        <v>63</v>
      </c>
      <c r="M39" s="3" t="s">
        <v>63</v>
      </c>
      <c r="N39" s="3"/>
      <c r="O39" s="3"/>
    </row>
    <row r="40" spans="1:15" x14ac:dyDescent="0.25">
      <c r="A40" s="3" t="s">
        <v>92</v>
      </c>
      <c r="B40" s="3" t="s">
        <v>106</v>
      </c>
      <c r="C40" s="3" t="s">
        <v>63</v>
      </c>
      <c r="D40" s="3" t="s">
        <v>63</v>
      </c>
      <c r="E40" s="3">
        <v>77.645650000000003</v>
      </c>
      <c r="F40" s="3" t="s">
        <v>63</v>
      </c>
      <c r="G40" s="3" t="s">
        <v>63</v>
      </c>
      <c r="H40" s="3">
        <v>76.522059999999996</v>
      </c>
      <c r="I40" s="3" t="s">
        <v>63</v>
      </c>
      <c r="J40" s="3" t="s">
        <v>63</v>
      </c>
      <c r="K40" s="3">
        <v>78.744370000000004</v>
      </c>
      <c r="L40" s="3" t="s">
        <v>63</v>
      </c>
      <c r="M40" s="3" t="s">
        <v>63</v>
      </c>
      <c r="N40" s="3"/>
      <c r="O40" s="3"/>
    </row>
    <row r="41" spans="1:15" x14ac:dyDescent="0.25">
      <c r="A41" s="3" t="s">
        <v>92</v>
      </c>
      <c r="B41" s="3" t="s">
        <v>107</v>
      </c>
      <c r="C41" s="3" t="s">
        <v>63</v>
      </c>
      <c r="D41" s="3" t="s">
        <v>63</v>
      </c>
      <c r="E41" s="3">
        <v>82.261330000000001</v>
      </c>
      <c r="F41" s="3" t="s">
        <v>63</v>
      </c>
      <c r="G41" s="3" t="s">
        <v>63</v>
      </c>
      <c r="H41" s="3">
        <v>82.809030000000007</v>
      </c>
      <c r="I41" s="3" t="s">
        <v>63</v>
      </c>
      <c r="J41" s="3" t="s">
        <v>63</v>
      </c>
      <c r="K41" s="3">
        <v>78.903379999999999</v>
      </c>
      <c r="L41" s="3" t="s">
        <v>63</v>
      </c>
      <c r="M41" s="3" t="s">
        <v>63</v>
      </c>
      <c r="N41" s="3"/>
      <c r="O41" s="3"/>
    </row>
    <row r="42" spans="1:15" x14ac:dyDescent="0.25">
      <c r="A42" s="3" t="s">
        <v>92</v>
      </c>
      <c r="B42" s="3" t="s">
        <v>255</v>
      </c>
      <c r="C42" s="3" t="s">
        <v>63</v>
      </c>
      <c r="D42" s="3" t="s">
        <v>63</v>
      </c>
      <c r="E42" s="3">
        <v>64.310789999999997</v>
      </c>
      <c r="F42" s="3" t="s">
        <v>63</v>
      </c>
      <c r="G42" s="3" t="s">
        <v>63</v>
      </c>
      <c r="H42" s="3">
        <v>64.243470000000002</v>
      </c>
      <c r="I42" s="3" t="s">
        <v>63</v>
      </c>
      <c r="J42" s="3" t="s">
        <v>63</v>
      </c>
      <c r="K42" s="3">
        <v>64.161079999999998</v>
      </c>
      <c r="L42" s="3" t="s">
        <v>63</v>
      </c>
      <c r="M42" s="3" t="s">
        <v>63</v>
      </c>
      <c r="N42" s="3"/>
      <c r="O42" s="3"/>
    </row>
    <row r="43" spans="1:15" x14ac:dyDescent="0.25">
      <c r="A43" s="3" t="s">
        <v>92</v>
      </c>
      <c r="B43" s="3" t="s">
        <v>109</v>
      </c>
      <c r="C43" s="3" t="s">
        <v>63</v>
      </c>
      <c r="D43" s="3">
        <v>65.447569999999999</v>
      </c>
      <c r="E43" s="3" t="s">
        <v>63</v>
      </c>
      <c r="F43" s="3" t="s">
        <v>63</v>
      </c>
      <c r="G43" s="3" t="s">
        <v>63</v>
      </c>
      <c r="H43" s="3">
        <v>66.861109999999996</v>
      </c>
      <c r="I43" s="3" t="s">
        <v>63</v>
      </c>
      <c r="J43" s="3" t="s">
        <v>63</v>
      </c>
      <c r="K43" s="3" t="s">
        <v>63</v>
      </c>
      <c r="L43" s="3" t="s">
        <v>63</v>
      </c>
      <c r="M43" s="3" t="s">
        <v>63</v>
      </c>
      <c r="N43" s="3"/>
      <c r="O43" s="3"/>
    </row>
    <row r="44" spans="1:15" x14ac:dyDescent="0.25">
      <c r="A44" s="3" t="s">
        <v>92</v>
      </c>
      <c r="B44" s="3" t="s">
        <v>110</v>
      </c>
      <c r="C44" s="3" t="s">
        <v>63</v>
      </c>
      <c r="D44" s="3" t="s">
        <v>63</v>
      </c>
      <c r="E44" s="3">
        <v>78.523809999999997</v>
      </c>
      <c r="F44" s="3" t="s">
        <v>63</v>
      </c>
      <c r="G44" s="3" t="s">
        <v>63</v>
      </c>
      <c r="H44" s="3">
        <v>76.384929999999997</v>
      </c>
      <c r="I44" s="3" t="s">
        <v>63</v>
      </c>
      <c r="J44" s="3" t="s">
        <v>63</v>
      </c>
      <c r="K44" s="3">
        <v>79.3108</v>
      </c>
      <c r="L44" s="3" t="s">
        <v>63</v>
      </c>
      <c r="M44" s="3" t="s">
        <v>63</v>
      </c>
      <c r="N44" s="3"/>
      <c r="O44" s="3"/>
    </row>
    <row r="45" spans="1:15" x14ac:dyDescent="0.25">
      <c r="A45" s="3" t="s">
        <v>92</v>
      </c>
      <c r="B45" s="3" t="s">
        <v>111</v>
      </c>
      <c r="C45" s="3" t="s">
        <v>63</v>
      </c>
      <c r="D45" s="3" t="s">
        <v>63</v>
      </c>
      <c r="E45" s="3">
        <v>83.103300000000004</v>
      </c>
      <c r="F45" s="3" t="s">
        <v>63</v>
      </c>
      <c r="G45" s="3" t="s">
        <v>63</v>
      </c>
      <c r="H45" s="3">
        <v>85.022729999999996</v>
      </c>
      <c r="I45" s="3" t="s">
        <v>63</v>
      </c>
      <c r="J45" s="3" t="s">
        <v>63</v>
      </c>
      <c r="K45" s="3">
        <v>84.313059999999993</v>
      </c>
      <c r="L45" s="3" t="s">
        <v>63</v>
      </c>
      <c r="M45" s="3" t="s">
        <v>63</v>
      </c>
      <c r="N45" s="3"/>
      <c r="O45" s="3"/>
    </row>
    <row r="46" spans="1:15" x14ac:dyDescent="0.25">
      <c r="A46" s="3" t="s">
        <v>92</v>
      </c>
      <c r="B46" s="3" t="s">
        <v>112</v>
      </c>
      <c r="C46" s="3" t="s">
        <v>63</v>
      </c>
      <c r="D46" s="3">
        <v>63.784370000000003</v>
      </c>
      <c r="E46" s="3" t="s">
        <v>63</v>
      </c>
      <c r="F46" s="3" t="s">
        <v>63</v>
      </c>
      <c r="G46" s="3" t="s">
        <v>63</v>
      </c>
      <c r="H46" s="3">
        <v>62.356780000000001</v>
      </c>
      <c r="I46" s="3" t="s">
        <v>63</v>
      </c>
      <c r="J46" s="3" t="s">
        <v>63</v>
      </c>
      <c r="K46" s="3" t="s">
        <v>63</v>
      </c>
      <c r="L46" s="3" t="s">
        <v>63</v>
      </c>
      <c r="M46" s="3" t="s">
        <v>63</v>
      </c>
      <c r="N46" s="3"/>
      <c r="O46" s="3"/>
    </row>
    <row r="47" spans="1:15" x14ac:dyDescent="0.25">
      <c r="A47" s="3" t="s">
        <v>92</v>
      </c>
      <c r="B47" s="3" t="s">
        <v>113</v>
      </c>
      <c r="C47" s="3" t="s">
        <v>63</v>
      </c>
      <c r="D47" s="3" t="s">
        <v>63</v>
      </c>
      <c r="E47" s="3">
        <v>80.057159999999996</v>
      </c>
      <c r="F47" s="3" t="s">
        <v>63</v>
      </c>
      <c r="G47" s="3" t="s">
        <v>63</v>
      </c>
      <c r="H47" s="3">
        <v>78.567070000000001</v>
      </c>
      <c r="I47" s="3" t="s">
        <v>63</v>
      </c>
      <c r="J47" s="3" t="s">
        <v>63</v>
      </c>
      <c r="K47" s="3">
        <v>82.683269999999993</v>
      </c>
      <c r="L47" s="3" t="s">
        <v>63</v>
      </c>
      <c r="M47" s="3" t="s">
        <v>63</v>
      </c>
      <c r="N47" s="3"/>
      <c r="O47" s="3"/>
    </row>
    <row r="48" spans="1:15" x14ac:dyDescent="0.25">
      <c r="A48" s="3" t="s">
        <v>92</v>
      </c>
      <c r="B48" s="3" t="s">
        <v>256</v>
      </c>
      <c r="C48" s="3" t="s">
        <v>63</v>
      </c>
      <c r="D48" s="3" t="s">
        <v>63</v>
      </c>
      <c r="E48" s="3">
        <v>85.922070000000005</v>
      </c>
      <c r="F48" s="3" t="s">
        <v>63</v>
      </c>
      <c r="G48" s="3" t="s">
        <v>63</v>
      </c>
      <c r="H48" s="3" t="s">
        <v>63</v>
      </c>
      <c r="I48" s="3" t="s">
        <v>63</v>
      </c>
      <c r="J48" s="3" t="s">
        <v>63</v>
      </c>
      <c r="K48" s="3" t="s">
        <v>63</v>
      </c>
      <c r="L48" s="3" t="s">
        <v>63</v>
      </c>
      <c r="M48" s="3" t="s">
        <v>63</v>
      </c>
      <c r="N48" s="3"/>
      <c r="O48" s="3"/>
    </row>
    <row r="49" spans="1:15" x14ac:dyDescent="0.25">
      <c r="A49" s="3" t="s">
        <v>92</v>
      </c>
      <c r="B49" s="3" t="s">
        <v>114</v>
      </c>
      <c r="C49" s="3" t="s">
        <v>63</v>
      </c>
      <c r="D49" s="3" t="s">
        <v>63</v>
      </c>
      <c r="E49" s="3">
        <v>73.98169</v>
      </c>
      <c r="F49" s="3" t="s">
        <v>63</v>
      </c>
      <c r="G49" s="3" t="s">
        <v>63</v>
      </c>
      <c r="H49" s="3">
        <v>74.590969999999999</v>
      </c>
      <c r="I49" s="3" t="s">
        <v>63</v>
      </c>
      <c r="J49" s="3" t="s">
        <v>63</v>
      </c>
      <c r="K49" s="3">
        <v>74.363560000000007</v>
      </c>
      <c r="L49" s="3" t="s">
        <v>63</v>
      </c>
      <c r="M49" s="3" t="s">
        <v>63</v>
      </c>
      <c r="N49" s="3"/>
      <c r="O49" s="3"/>
    </row>
    <row r="50" spans="1:15" x14ac:dyDescent="0.25">
      <c r="A50" s="3" t="s">
        <v>92</v>
      </c>
      <c r="B50" s="3" t="s">
        <v>115</v>
      </c>
      <c r="C50" s="3" t="s">
        <v>63</v>
      </c>
      <c r="D50" s="3" t="s">
        <v>63</v>
      </c>
      <c r="E50" s="3">
        <v>75.668620000000004</v>
      </c>
      <c r="F50" s="3" t="s">
        <v>63</v>
      </c>
      <c r="G50" s="3" t="s">
        <v>63</v>
      </c>
      <c r="H50" s="3">
        <v>74.180549999999997</v>
      </c>
      <c r="I50" s="3" t="s">
        <v>63</v>
      </c>
      <c r="J50" s="3" t="s">
        <v>63</v>
      </c>
      <c r="K50" s="3">
        <v>72.782409999999999</v>
      </c>
      <c r="L50" s="3" t="s">
        <v>63</v>
      </c>
      <c r="M50" s="3" t="s">
        <v>63</v>
      </c>
      <c r="N50" s="3"/>
      <c r="O50" s="3"/>
    </row>
    <row r="51" spans="1:15" x14ac:dyDescent="0.25">
      <c r="A51" s="3" t="s">
        <v>92</v>
      </c>
      <c r="B51" s="3" t="s">
        <v>116</v>
      </c>
      <c r="C51" s="3" t="s">
        <v>63</v>
      </c>
      <c r="D51" s="3" t="s">
        <v>63</v>
      </c>
      <c r="E51" s="3" t="s">
        <v>63</v>
      </c>
      <c r="F51" s="3" t="s">
        <v>63</v>
      </c>
      <c r="G51" s="3" t="s">
        <v>63</v>
      </c>
      <c r="H51" s="3">
        <v>61.625729999999997</v>
      </c>
      <c r="I51" s="3" t="s">
        <v>63</v>
      </c>
      <c r="J51" s="3" t="s">
        <v>63</v>
      </c>
      <c r="K51" s="3" t="s">
        <v>63</v>
      </c>
      <c r="L51" s="3" t="s">
        <v>63</v>
      </c>
      <c r="M51" s="3" t="s">
        <v>63</v>
      </c>
      <c r="N51" s="3"/>
      <c r="O51" s="3"/>
    </row>
    <row r="52" spans="1:15" x14ac:dyDescent="0.25">
      <c r="A52" s="3" t="s">
        <v>92</v>
      </c>
      <c r="B52" s="3" t="s">
        <v>257</v>
      </c>
      <c r="C52" s="3" t="s">
        <v>63</v>
      </c>
      <c r="D52" s="3" t="s">
        <v>63</v>
      </c>
      <c r="E52" s="3">
        <v>43.353340000000003</v>
      </c>
      <c r="F52" s="3" t="s">
        <v>63</v>
      </c>
      <c r="G52" s="3" t="s">
        <v>63</v>
      </c>
      <c r="H52" s="3">
        <v>48.105640000000001</v>
      </c>
      <c r="I52" s="3" t="s">
        <v>63</v>
      </c>
      <c r="J52" s="3" t="s">
        <v>63</v>
      </c>
      <c r="K52" s="3">
        <v>53.839309999999998</v>
      </c>
      <c r="L52" s="3" t="s">
        <v>63</v>
      </c>
      <c r="M52" s="3" t="s">
        <v>63</v>
      </c>
      <c r="N52" s="3"/>
      <c r="O52" s="3"/>
    </row>
    <row r="53" spans="1:15" x14ac:dyDescent="0.25">
      <c r="A53" s="3" t="s">
        <v>92</v>
      </c>
      <c r="B53" s="3" t="s">
        <v>118</v>
      </c>
      <c r="C53" s="3" t="s">
        <v>63</v>
      </c>
      <c r="D53" s="3" t="s">
        <v>63</v>
      </c>
      <c r="E53" s="3">
        <v>85.206450000000004</v>
      </c>
      <c r="F53" s="3" t="s">
        <v>63</v>
      </c>
      <c r="G53" s="3" t="s">
        <v>63</v>
      </c>
      <c r="H53" s="3">
        <v>83.268029999999996</v>
      </c>
      <c r="I53" s="3" t="s">
        <v>63</v>
      </c>
      <c r="J53" s="3" t="s">
        <v>63</v>
      </c>
      <c r="K53" s="3">
        <v>84.249369999999999</v>
      </c>
      <c r="L53" s="3" t="s">
        <v>63</v>
      </c>
      <c r="M53" s="3" t="s">
        <v>63</v>
      </c>
      <c r="N53" s="3"/>
      <c r="O53" s="3"/>
    </row>
    <row r="54" spans="1:15" x14ac:dyDescent="0.25">
      <c r="A54" s="3" t="s">
        <v>92</v>
      </c>
      <c r="B54" s="3" t="s">
        <v>258</v>
      </c>
      <c r="C54" s="3" t="s">
        <v>63</v>
      </c>
      <c r="D54" s="3" t="s">
        <v>63</v>
      </c>
      <c r="E54" s="3" t="s">
        <v>63</v>
      </c>
      <c r="F54" s="3" t="s">
        <v>63</v>
      </c>
      <c r="G54" s="3" t="s">
        <v>63</v>
      </c>
      <c r="H54" s="3">
        <v>29.773540000000001</v>
      </c>
      <c r="I54" s="3" t="s">
        <v>63</v>
      </c>
      <c r="J54" s="3" t="s">
        <v>63</v>
      </c>
      <c r="K54" s="3">
        <v>38.963929999999998</v>
      </c>
      <c r="L54" s="3" t="s">
        <v>63</v>
      </c>
      <c r="M54" s="3" t="s">
        <v>63</v>
      </c>
      <c r="N54" s="3"/>
      <c r="O54" s="3"/>
    </row>
    <row r="55" spans="1:15" x14ac:dyDescent="0.25">
      <c r="A55" s="3" t="s">
        <v>92</v>
      </c>
      <c r="B55" s="3" t="s">
        <v>119</v>
      </c>
      <c r="C55" s="3" t="s">
        <v>63</v>
      </c>
      <c r="D55" s="3" t="s">
        <v>63</v>
      </c>
      <c r="E55" s="3">
        <v>77.690960000000004</v>
      </c>
      <c r="F55" s="3" t="s">
        <v>63</v>
      </c>
      <c r="G55" s="3" t="s">
        <v>63</v>
      </c>
      <c r="H55" s="3">
        <v>82.923479999999998</v>
      </c>
      <c r="I55" s="3" t="s">
        <v>63</v>
      </c>
      <c r="J55" s="3" t="s">
        <v>63</v>
      </c>
      <c r="K55" s="3">
        <v>81.134069999999994</v>
      </c>
      <c r="L55" s="3" t="s">
        <v>63</v>
      </c>
      <c r="M55" s="3" t="s">
        <v>63</v>
      </c>
      <c r="N55" s="3"/>
      <c r="O55" s="3"/>
    </row>
    <row r="56" spans="1:15" x14ac:dyDescent="0.25">
      <c r="A56" s="3" t="s">
        <v>92</v>
      </c>
      <c r="B56" s="3" t="s">
        <v>120</v>
      </c>
      <c r="C56" s="3" t="s">
        <v>63</v>
      </c>
      <c r="D56" s="3" t="s">
        <v>63</v>
      </c>
      <c r="E56" s="3">
        <v>85.613399999999999</v>
      </c>
      <c r="F56" s="3" t="s">
        <v>63</v>
      </c>
      <c r="G56" s="3" t="s">
        <v>63</v>
      </c>
      <c r="H56" s="3">
        <v>82.806020000000004</v>
      </c>
      <c r="I56" s="3" t="s">
        <v>63</v>
      </c>
      <c r="J56" s="3" t="s">
        <v>63</v>
      </c>
      <c r="K56" s="3">
        <v>85.280330000000006</v>
      </c>
      <c r="L56" s="3" t="s">
        <v>63</v>
      </c>
      <c r="M56" s="3" t="s">
        <v>63</v>
      </c>
      <c r="N56" s="3"/>
      <c r="O56" s="3"/>
    </row>
    <row r="57" spans="1:15" x14ac:dyDescent="0.25">
      <c r="A57" s="3" t="s">
        <v>92</v>
      </c>
      <c r="B57" s="3" t="s">
        <v>121</v>
      </c>
      <c r="C57" s="3" t="s">
        <v>63</v>
      </c>
      <c r="D57" s="3" t="s">
        <v>63</v>
      </c>
      <c r="E57" s="3">
        <v>75.093919999999997</v>
      </c>
      <c r="F57" s="3" t="s">
        <v>63</v>
      </c>
      <c r="G57" s="3" t="s">
        <v>63</v>
      </c>
      <c r="H57" s="3">
        <v>76.235280000000003</v>
      </c>
      <c r="I57" s="3" t="s">
        <v>63</v>
      </c>
      <c r="J57" s="3" t="s">
        <v>63</v>
      </c>
      <c r="K57" s="3">
        <v>76.718879999999999</v>
      </c>
      <c r="L57" s="3" t="s">
        <v>63</v>
      </c>
      <c r="M57" s="3" t="s">
        <v>63</v>
      </c>
      <c r="N57" s="3"/>
      <c r="O57" s="3"/>
    </row>
    <row r="58" spans="1:15" x14ac:dyDescent="0.25">
      <c r="A58" s="3" t="s">
        <v>92</v>
      </c>
      <c r="B58" s="3" t="s">
        <v>122</v>
      </c>
      <c r="C58" s="3" t="s">
        <v>63</v>
      </c>
      <c r="D58" s="3" t="s">
        <v>63</v>
      </c>
      <c r="E58" s="3" t="s">
        <v>63</v>
      </c>
      <c r="F58" s="3" t="s">
        <v>63</v>
      </c>
      <c r="G58" s="3" t="s">
        <v>63</v>
      </c>
      <c r="H58" s="3">
        <v>49.738570000000003</v>
      </c>
      <c r="I58" s="3" t="s">
        <v>63</v>
      </c>
      <c r="J58" s="3" t="s">
        <v>63</v>
      </c>
      <c r="K58" s="3">
        <v>49.66686</v>
      </c>
      <c r="L58" s="3" t="s">
        <v>63</v>
      </c>
      <c r="M58" s="3" t="s">
        <v>63</v>
      </c>
      <c r="N58" s="3"/>
      <c r="O58" s="3"/>
    </row>
    <row r="59" spans="1:15" x14ac:dyDescent="0.25">
      <c r="A59" s="3" t="s">
        <v>92</v>
      </c>
      <c r="B59" s="3" t="s">
        <v>123</v>
      </c>
      <c r="C59" s="3" t="s">
        <v>63</v>
      </c>
      <c r="D59" s="3" t="s">
        <v>63</v>
      </c>
      <c r="E59" s="3">
        <v>59.175699999999999</v>
      </c>
      <c r="F59" s="3" t="s">
        <v>63</v>
      </c>
      <c r="G59" s="3" t="s">
        <v>63</v>
      </c>
      <c r="H59" s="3">
        <v>60.053570000000001</v>
      </c>
      <c r="I59" s="3" t="s">
        <v>63</v>
      </c>
      <c r="J59" s="3" t="s">
        <v>63</v>
      </c>
      <c r="K59" s="3">
        <v>53.448720000000002</v>
      </c>
      <c r="L59" s="3" t="s">
        <v>63</v>
      </c>
      <c r="M59" s="3" t="s">
        <v>63</v>
      </c>
      <c r="N59" s="3"/>
      <c r="O59" s="3"/>
    </row>
    <row r="60" spans="1:15" x14ac:dyDescent="0.25">
      <c r="A60" s="3" t="s">
        <v>92</v>
      </c>
      <c r="B60" s="3" t="s">
        <v>124</v>
      </c>
      <c r="C60" s="3" t="s">
        <v>63</v>
      </c>
      <c r="D60" s="3" t="s">
        <v>63</v>
      </c>
      <c r="E60" s="3">
        <v>76.047759999999997</v>
      </c>
      <c r="F60" s="3" t="s">
        <v>63</v>
      </c>
      <c r="G60" s="3" t="s">
        <v>63</v>
      </c>
      <c r="H60" s="3">
        <v>81.068669999999997</v>
      </c>
      <c r="I60" s="3" t="s">
        <v>63</v>
      </c>
      <c r="J60" s="3" t="s">
        <v>63</v>
      </c>
      <c r="K60" s="3">
        <v>78.357169999999996</v>
      </c>
      <c r="L60" s="3" t="s">
        <v>63</v>
      </c>
      <c r="M60" s="3" t="s">
        <v>63</v>
      </c>
      <c r="N60" s="3"/>
      <c r="O60" s="3"/>
    </row>
    <row r="61" spans="1:15" x14ac:dyDescent="0.25">
      <c r="A61" s="3" t="s">
        <v>92</v>
      </c>
      <c r="B61" s="3" t="s">
        <v>126</v>
      </c>
      <c r="C61" s="3" t="s">
        <v>63</v>
      </c>
      <c r="D61" s="3" t="s">
        <v>63</v>
      </c>
      <c r="E61" s="3">
        <v>61.0901</v>
      </c>
      <c r="F61" s="3" t="s">
        <v>63</v>
      </c>
      <c r="G61" s="3" t="s">
        <v>63</v>
      </c>
      <c r="H61" s="3" t="s">
        <v>63</v>
      </c>
      <c r="I61" s="3" t="s">
        <v>63</v>
      </c>
      <c r="J61" s="3" t="s">
        <v>63</v>
      </c>
      <c r="K61" s="3">
        <v>60.25027</v>
      </c>
      <c r="L61" s="3" t="s">
        <v>63</v>
      </c>
      <c r="M61" s="3" t="s">
        <v>63</v>
      </c>
      <c r="N61" s="3"/>
      <c r="O61" s="3"/>
    </row>
    <row r="62" spans="1:15" x14ac:dyDescent="0.25">
      <c r="A62" s="3" t="s">
        <v>92</v>
      </c>
      <c r="B62" s="3" t="s">
        <v>127</v>
      </c>
      <c r="C62" s="3" t="s">
        <v>63</v>
      </c>
      <c r="D62" s="3" t="s">
        <v>63</v>
      </c>
      <c r="E62" s="3">
        <v>72.536140000000003</v>
      </c>
      <c r="F62" s="3" t="s">
        <v>63</v>
      </c>
      <c r="G62" s="3" t="s">
        <v>63</v>
      </c>
      <c r="H62" s="3">
        <v>72.286450000000002</v>
      </c>
      <c r="I62" s="3" t="s">
        <v>63</v>
      </c>
      <c r="J62" s="3" t="s">
        <v>63</v>
      </c>
      <c r="K62" s="3">
        <v>74.911590000000004</v>
      </c>
      <c r="L62" s="3" t="s">
        <v>63</v>
      </c>
      <c r="M62" s="3" t="s">
        <v>63</v>
      </c>
      <c r="N62" s="3"/>
      <c r="O62" s="3"/>
    </row>
    <row r="63" spans="1:15" x14ac:dyDescent="0.25">
      <c r="A63" s="3" t="s">
        <v>92</v>
      </c>
      <c r="B63" s="3" t="s">
        <v>128</v>
      </c>
      <c r="C63" s="3" t="s">
        <v>63</v>
      </c>
      <c r="D63" s="3" t="s">
        <v>63</v>
      </c>
      <c r="E63" s="3">
        <v>79.913420000000002</v>
      </c>
      <c r="F63" s="3" t="s">
        <v>63</v>
      </c>
      <c r="G63" s="3" t="s">
        <v>63</v>
      </c>
      <c r="H63" s="3">
        <v>83.886219999999994</v>
      </c>
      <c r="I63" s="3" t="s">
        <v>63</v>
      </c>
      <c r="J63" s="3" t="s">
        <v>63</v>
      </c>
      <c r="K63" s="3">
        <v>83.566190000000006</v>
      </c>
      <c r="L63" s="3" t="s">
        <v>63</v>
      </c>
      <c r="M63" s="3" t="s">
        <v>63</v>
      </c>
      <c r="N63" s="3"/>
      <c r="O63" s="3"/>
    </row>
    <row r="64" spans="1:15" x14ac:dyDescent="0.25">
      <c r="A64" s="3" t="s">
        <v>92</v>
      </c>
      <c r="B64" s="3" t="s">
        <v>129</v>
      </c>
      <c r="C64" s="3" t="s">
        <v>63</v>
      </c>
      <c r="D64" s="3" t="s">
        <v>63</v>
      </c>
      <c r="E64" s="3">
        <v>76.394599999999997</v>
      </c>
      <c r="F64" s="3" t="s">
        <v>63</v>
      </c>
      <c r="G64" s="3" t="s">
        <v>63</v>
      </c>
      <c r="H64" s="3">
        <v>77.804630000000003</v>
      </c>
      <c r="I64" s="3" t="s">
        <v>63</v>
      </c>
      <c r="J64" s="3" t="s">
        <v>63</v>
      </c>
      <c r="K64" s="3">
        <v>75.30453</v>
      </c>
      <c r="L64" s="3" t="s">
        <v>63</v>
      </c>
      <c r="M64" s="3" t="s">
        <v>63</v>
      </c>
      <c r="N64" s="3"/>
      <c r="O64" s="3"/>
    </row>
    <row r="65" spans="1:15" x14ac:dyDescent="0.25">
      <c r="A65" s="3" t="s">
        <v>92</v>
      </c>
      <c r="B65" s="3" t="s">
        <v>130</v>
      </c>
      <c r="C65" s="3" t="s">
        <v>63</v>
      </c>
      <c r="D65" s="3" t="s">
        <v>63</v>
      </c>
      <c r="E65" s="3">
        <v>72.928079999999994</v>
      </c>
      <c r="F65" s="3" t="s">
        <v>63</v>
      </c>
      <c r="G65" s="3" t="s">
        <v>63</v>
      </c>
      <c r="H65" s="3">
        <v>79.162549999999996</v>
      </c>
      <c r="I65" s="3" t="s">
        <v>63</v>
      </c>
      <c r="J65" s="3" t="s">
        <v>63</v>
      </c>
      <c r="K65" s="3">
        <v>81.192059999999998</v>
      </c>
      <c r="L65" s="3" t="s">
        <v>63</v>
      </c>
      <c r="M65" s="3" t="s">
        <v>63</v>
      </c>
      <c r="N65" s="3"/>
      <c r="O65" s="3"/>
    </row>
    <row r="66" spans="1:15" x14ac:dyDescent="0.25">
      <c r="A66" s="3" t="s">
        <v>92</v>
      </c>
      <c r="B66" s="3" t="s">
        <v>131</v>
      </c>
      <c r="C66" s="3" t="s">
        <v>63</v>
      </c>
      <c r="D66" s="3" t="s">
        <v>63</v>
      </c>
      <c r="E66" s="3">
        <v>87.557220000000001</v>
      </c>
      <c r="F66" s="3" t="s">
        <v>63</v>
      </c>
      <c r="G66" s="3" t="s">
        <v>63</v>
      </c>
      <c r="H66" s="3">
        <v>84.219909999999999</v>
      </c>
      <c r="I66" s="3" t="s">
        <v>63</v>
      </c>
      <c r="J66" s="3" t="s">
        <v>63</v>
      </c>
      <c r="K66" s="3">
        <v>83.171980000000005</v>
      </c>
      <c r="L66" s="3" t="s">
        <v>63</v>
      </c>
      <c r="M66" s="3" t="s">
        <v>63</v>
      </c>
      <c r="N66" s="3"/>
      <c r="O66" s="3"/>
    </row>
    <row r="67" spans="1:15" x14ac:dyDescent="0.25">
      <c r="A67" s="3" t="s">
        <v>92</v>
      </c>
      <c r="B67" s="3" t="s">
        <v>132</v>
      </c>
      <c r="C67" s="3" t="s">
        <v>63</v>
      </c>
      <c r="D67" s="3">
        <v>52.72992</v>
      </c>
      <c r="E67" s="3" t="s">
        <v>63</v>
      </c>
      <c r="F67" s="3" t="s">
        <v>63</v>
      </c>
      <c r="G67" s="3" t="s">
        <v>63</v>
      </c>
      <c r="H67" s="3" t="s">
        <v>63</v>
      </c>
      <c r="I67" s="3" t="s">
        <v>63</v>
      </c>
      <c r="J67" s="3" t="s">
        <v>63</v>
      </c>
      <c r="K67" s="3" t="s">
        <v>63</v>
      </c>
      <c r="L67" s="3" t="s">
        <v>63</v>
      </c>
      <c r="M67" s="3" t="s">
        <v>63</v>
      </c>
      <c r="N67" s="3"/>
      <c r="O67" s="3"/>
    </row>
    <row r="68" spans="1:15" ht="30" x14ac:dyDescent="0.25">
      <c r="A68" s="3" t="s">
        <v>92</v>
      </c>
      <c r="B68" s="3" t="s">
        <v>133</v>
      </c>
      <c r="C68" s="3" t="s">
        <v>63</v>
      </c>
      <c r="D68" s="3" t="s">
        <v>63</v>
      </c>
      <c r="E68" s="3">
        <v>78.187219999999996</v>
      </c>
      <c r="F68" s="3" t="s">
        <v>63</v>
      </c>
      <c r="G68" s="3" t="s">
        <v>63</v>
      </c>
      <c r="H68" s="3">
        <v>78.132940000000005</v>
      </c>
      <c r="I68" s="3" t="s">
        <v>63</v>
      </c>
      <c r="J68" s="3" t="s">
        <v>63</v>
      </c>
      <c r="K68" s="3">
        <v>80.77064</v>
      </c>
      <c r="L68" s="3" t="s">
        <v>63</v>
      </c>
      <c r="M68" s="3" t="s">
        <v>63</v>
      </c>
      <c r="N68" s="3"/>
      <c r="O68" s="3"/>
    </row>
    <row r="69" spans="1:15" x14ac:dyDescent="0.25">
      <c r="A69" s="3" t="s">
        <v>92</v>
      </c>
      <c r="B69" s="3" t="s">
        <v>235</v>
      </c>
      <c r="C69" s="3" t="s">
        <v>63</v>
      </c>
      <c r="D69" s="3" t="s">
        <v>63</v>
      </c>
      <c r="E69" s="3">
        <v>74.154110000000003</v>
      </c>
      <c r="F69" s="3" t="s">
        <v>63</v>
      </c>
      <c r="G69" s="3" t="s">
        <v>63</v>
      </c>
      <c r="H69" s="3">
        <v>70.621179999999995</v>
      </c>
      <c r="I69" s="3" t="s">
        <v>63</v>
      </c>
      <c r="J69" s="3" t="s">
        <v>63</v>
      </c>
      <c r="K69" s="3">
        <v>72.891549999999995</v>
      </c>
      <c r="L69" s="3" t="s">
        <v>63</v>
      </c>
      <c r="M69" s="3" t="s">
        <v>63</v>
      </c>
      <c r="N69" s="3"/>
      <c r="O69" s="3"/>
    </row>
    <row r="70" spans="1:15" x14ac:dyDescent="0.25">
      <c r="A70" s="3" t="s">
        <v>134</v>
      </c>
      <c r="B70" s="3" t="s">
        <v>135</v>
      </c>
      <c r="C70" s="3" t="s">
        <v>63</v>
      </c>
      <c r="D70" s="3" t="s">
        <v>63</v>
      </c>
      <c r="E70" s="3">
        <v>33.515070000000001</v>
      </c>
      <c r="F70" s="3" t="s">
        <v>63</v>
      </c>
      <c r="G70" s="3" t="s">
        <v>63</v>
      </c>
      <c r="H70" s="3" t="s">
        <v>63</v>
      </c>
      <c r="I70" s="3" t="s">
        <v>63</v>
      </c>
      <c r="J70" s="3" t="s">
        <v>63</v>
      </c>
      <c r="K70" s="3">
        <v>31.032879999999999</v>
      </c>
      <c r="L70" s="3" t="s">
        <v>63</v>
      </c>
      <c r="M70" s="3" t="s">
        <v>63</v>
      </c>
      <c r="N70" s="3"/>
      <c r="O70" s="3"/>
    </row>
    <row r="71" spans="1:15" x14ac:dyDescent="0.25">
      <c r="A71" s="3" t="s">
        <v>134</v>
      </c>
      <c r="B71" s="3" t="s">
        <v>139</v>
      </c>
      <c r="C71" s="3" t="s">
        <v>63</v>
      </c>
      <c r="D71" s="3" t="s">
        <v>63</v>
      </c>
      <c r="E71" s="3">
        <v>31.709720000000001</v>
      </c>
      <c r="F71" s="3" t="s">
        <v>63</v>
      </c>
      <c r="G71" s="3" t="s">
        <v>63</v>
      </c>
      <c r="H71" s="3">
        <v>29.748629999999999</v>
      </c>
      <c r="I71" s="3" t="s">
        <v>63</v>
      </c>
      <c r="J71" s="3" t="s">
        <v>63</v>
      </c>
      <c r="K71" s="3">
        <v>31.906130000000001</v>
      </c>
      <c r="L71" s="3" t="s">
        <v>63</v>
      </c>
      <c r="M71" s="3" t="s">
        <v>63</v>
      </c>
      <c r="N71" s="3"/>
      <c r="O71" s="3"/>
    </row>
    <row r="72" spans="1:15" x14ac:dyDescent="0.25">
      <c r="A72" s="3" t="s">
        <v>134</v>
      </c>
      <c r="B72" s="3" t="s">
        <v>140</v>
      </c>
      <c r="C72" s="3" t="s">
        <v>63</v>
      </c>
      <c r="D72" s="3">
        <v>22.952629999999999</v>
      </c>
      <c r="E72" s="3" t="s">
        <v>63</v>
      </c>
      <c r="F72" s="3" t="s">
        <v>63</v>
      </c>
      <c r="G72" s="3" t="s">
        <v>63</v>
      </c>
      <c r="H72" s="3">
        <v>27.89217</v>
      </c>
      <c r="I72" s="3" t="s">
        <v>63</v>
      </c>
      <c r="J72" s="3" t="s">
        <v>63</v>
      </c>
      <c r="K72" s="3" t="s">
        <v>63</v>
      </c>
      <c r="L72" s="3" t="s">
        <v>63</v>
      </c>
      <c r="M72" s="3" t="s">
        <v>63</v>
      </c>
      <c r="N72" s="3"/>
      <c r="O72" s="3"/>
    </row>
    <row r="73" spans="1:15" x14ac:dyDescent="0.25">
      <c r="A73" s="3" t="s">
        <v>134</v>
      </c>
      <c r="B73" s="3" t="s">
        <v>141</v>
      </c>
      <c r="C73" s="3" t="s">
        <v>63</v>
      </c>
      <c r="D73" s="3" t="s">
        <v>63</v>
      </c>
      <c r="E73" s="3">
        <v>26.182980000000001</v>
      </c>
      <c r="F73" s="3" t="s">
        <v>63</v>
      </c>
      <c r="G73" s="3" t="s">
        <v>63</v>
      </c>
      <c r="H73" s="3">
        <v>33.713270000000001</v>
      </c>
      <c r="I73" s="3" t="s">
        <v>63</v>
      </c>
      <c r="J73" s="3" t="s">
        <v>63</v>
      </c>
      <c r="K73" s="3">
        <v>34.613199999999999</v>
      </c>
      <c r="L73" s="3" t="s">
        <v>63</v>
      </c>
      <c r="M73" s="3" t="s">
        <v>63</v>
      </c>
      <c r="N73" s="3"/>
      <c r="O73" s="3"/>
    </row>
    <row r="74" spans="1:15" x14ac:dyDescent="0.25">
      <c r="A74" s="3" t="s">
        <v>134</v>
      </c>
      <c r="B74" s="3" t="s">
        <v>142</v>
      </c>
      <c r="C74" s="3" t="s">
        <v>63</v>
      </c>
      <c r="D74" s="3" t="s">
        <v>63</v>
      </c>
      <c r="E74" s="3">
        <v>40.126800000000003</v>
      </c>
      <c r="F74" s="3" t="s">
        <v>63</v>
      </c>
      <c r="G74" s="3" t="s">
        <v>63</v>
      </c>
      <c r="H74" s="3">
        <v>37.5032</v>
      </c>
      <c r="I74" s="3" t="s">
        <v>63</v>
      </c>
      <c r="J74" s="3" t="s">
        <v>63</v>
      </c>
      <c r="K74" s="3">
        <v>40.001910000000002</v>
      </c>
      <c r="L74" s="3" t="s">
        <v>63</v>
      </c>
      <c r="M74" s="3" t="s">
        <v>63</v>
      </c>
      <c r="N74" s="3"/>
      <c r="O74" s="3"/>
    </row>
    <row r="75" spans="1:15" x14ac:dyDescent="0.25">
      <c r="A75" s="3" t="s">
        <v>134</v>
      </c>
      <c r="B75" s="3" t="s">
        <v>236</v>
      </c>
      <c r="C75" s="3" t="s">
        <v>63</v>
      </c>
      <c r="D75" s="3" t="s">
        <v>63</v>
      </c>
      <c r="E75" s="3" t="s">
        <v>63</v>
      </c>
      <c r="F75" s="3" t="s">
        <v>63</v>
      </c>
      <c r="G75" s="3" t="s">
        <v>63</v>
      </c>
      <c r="H75" s="3" t="s">
        <v>63</v>
      </c>
      <c r="I75" s="3" t="s">
        <v>63</v>
      </c>
      <c r="J75" s="3" t="s">
        <v>63</v>
      </c>
      <c r="K75" s="3" t="s">
        <v>63</v>
      </c>
      <c r="L75" s="3">
        <v>99.5</v>
      </c>
      <c r="M75" s="3" t="s">
        <v>63</v>
      </c>
      <c r="N75" s="3"/>
      <c r="O75" s="3"/>
    </row>
    <row r="76" spans="1:15" x14ac:dyDescent="0.25">
      <c r="A76" s="3" t="s">
        <v>134</v>
      </c>
      <c r="B76" s="3" t="s">
        <v>237</v>
      </c>
      <c r="C76" s="3" t="s">
        <v>63</v>
      </c>
      <c r="D76" s="3" t="s">
        <v>63</v>
      </c>
      <c r="E76" s="3" t="s">
        <v>63</v>
      </c>
      <c r="F76" s="3" t="s">
        <v>63</v>
      </c>
      <c r="G76" s="3" t="s">
        <v>63</v>
      </c>
      <c r="H76" s="3">
        <v>9.4518299999999993</v>
      </c>
      <c r="I76" s="3" t="s">
        <v>63</v>
      </c>
      <c r="J76" s="3" t="s">
        <v>63</v>
      </c>
      <c r="K76" s="3">
        <v>9.4420900000000003</v>
      </c>
      <c r="L76" s="3" t="s">
        <v>63</v>
      </c>
      <c r="M76" s="3" t="s">
        <v>63</v>
      </c>
      <c r="N76" s="3"/>
      <c r="O76" s="3"/>
    </row>
    <row r="77" spans="1:15" x14ac:dyDescent="0.25">
      <c r="A77" s="3" t="s">
        <v>134</v>
      </c>
      <c r="B77" s="3" t="s">
        <v>144</v>
      </c>
      <c r="C77" s="3" t="s">
        <v>63</v>
      </c>
      <c r="D77" s="3" t="s">
        <v>63</v>
      </c>
      <c r="E77" s="3" t="s">
        <v>63</v>
      </c>
      <c r="F77" s="3" t="s">
        <v>63</v>
      </c>
      <c r="G77" s="3" t="s">
        <v>63</v>
      </c>
      <c r="H77" s="3">
        <v>29.067599999999999</v>
      </c>
      <c r="I77" s="3" t="s">
        <v>63</v>
      </c>
      <c r="J77" s="3" t="s">
        <v>63</v>
      </c>
      <c r="K77" s="3" t="s">
        <v>63</v>
      </c>
      <c r="L77" s="3" t="s">
        <v>63</v>
      </c>
      <c r="M77" s="3" t="s">
        <v>63</v>
      </c>
      <c r="N77" s="3"/>
      <c r="O77" s="3"/>
    </row>
    <row r="78" spans="1:15" x14ac:dyDescent="0.25">
      <c r="A78" s="3" t="s">
        <v>134</v>
      </c>
      <c r="B78" s="3" t="s">
        <v>147</v>
      </c>
      <c r="C78" s="3" t="s">
        <v>63</v>
      </c>
      <c r="D78" s="3" t="s">
        <v>63</v>
      </c>
      <c r="E78" s="3" t="s">
        <v>63</v>
      </c>
      <c r="F78" s="3" t="s">
        <v>63</v>
      </c>
      <c r="G78" s="3" t="s">
        <v>63</v>
      </c>
      <c r="H78" s="3">
        <v>10.637650000000001</v>
      </c>
      <c r="I78" s="3" t="s">
        <v>63</v>
      </c>
      <c r="J78" s="3" t="s">
        <v>63</v>
      </c>
      <c r="K78" s="3" t="s">
        <v>63</v>
      </c>
      <c r="L78" s="3" t="s">
        <v>63</v>
      </c>
      <c r="M78" s="3" t="s">
        <v>63</v>
      </c>
      <c r="N78" s="3"/>
      <c r="O78" s="3"/>
    </row>
    <row r="79" spans="1:15" x14ac:dyDescent="0.25">
      <c r="A79" s="3" t="s">
        <v>134</v>
      </c>
      <c r="B79" s="3" t="s">
        <v>150</v>
      </c>
      <c r="C79" s="3" t="s">
        <v>63</v>
      </c>
      <c r="D79" s="3" t="s">
        <v>63</v>
      </c>
      <c r="E79" s="3" t="s">
        <v>63</v>
      </c>
      <c r="F79" s="3" t="s">
        <v>63</v>
      </c>
      <c r="G79" s="3" t="s">
        <v>63</v>
      </c>
      <c r="H79" s="3">
        <v>15.437609999999999</v>
      </c>
      <c r="I79" s="3" t="s">
        <v>63</v>
      </c>
      <c r="J79" s="3" t="s">
        <v>63</v>
      </c>
      <c r="K79" s="3" t="s">
        <v>63</v>
      </c>
      <c r="L79" s="3" t="s">
        <v>63</v>
      </c>
      <c r="M79" s="3" t="s">
        <v>63</v>
      </c>
      <c r="N79" s="3"/>
      <c r="O79" s="3"/>
    </row>
    <row r="80" spans="1:15" x14ac:dyDescent="0.25">
      <c r="A80" s="3" t="s">
        <v>134</v>
      </c>
      <c r="B80" s="3" t="s">
        <v>152</v>
      </c>
      <c r="C80" s="3" t="s">
        <v>63</v>
      </c>
      <c r="D80" s="3" t="s">
        <v>63</v>
      </c>
      <c r="E80" s="3">
        <v>45.287799999999997</v>
      </c>
      <c r="F80" s="3" t="s">
        <v>63</v>
      </c>
      <c r="G80" s="3" t="s">
        <v>63</v>
      </c>
      <c r="H80" s="3">
        <v>43.358620000000002</v>
      </c>
      <c r="I80" s="3" t="s">
        <v>63</v>
      </c>
      <c r="J80" s="3" t="s">
        <v>63</v>
      </c>
      <c r="K80" s="3">
        <v>43.75356</v>
      </c>
      <c r="L80" s="3" t="s">
        <v>63</v>
      </c>
      <c r="M80" s="3" t="s">
        <v>63</v>
      </c>
      <c r="N80" s="3"/>
      <c r="O80" s="3"/>
    </row>
    <row r="81" spans="1:15" x14ac:dyDescent="0.25">
      <c r="A81" s="3" t="s">
        <v>134</v>
      </c>
      <c r="B81" s="3" t="s">
        <v>154</v>
      </c>
      <c r="C81" s="3" t="s">
        <v>63</v>
      </c>
      <c r="D81" s="3" t="s">
        <v>63</v>
      </c>
      <c r="E81" s="3" t="s">
        <v>63</v>
      </c>
      <c r="F81" s="3" t="s">
        <v>63</v>
      </c>
      <c r="G81" s="3" t="s">
        <v>63</v>
      </c>
      <c r="H81" s="3" t="s">
        <v>63</v>
      </c>
      <c r="I81" s="3" t="s">
        <v>63</v>
      </c>
      <c r="J81" s="3" t="s">
        <v>63</v>
      </c>
      <c r="K81" s="3">
        <v>18.819420000000001</v>
      </c>
      <c r="L81" s="3" t="s">
        <v>63</v>
      </c>
      <c r="M81" s="3" t="s">
        <v>63</v>
      </c>
      <c r="N81" s="3"/>
      <c r="O81" s="3"/>
    </row>
    <row r="82" spans="1:15" x14ac:dyDescent="0.25">
      <c r="A82" s="3" t="s">
        <v>134</v>
      </c>
      <c r="B82" s="3" t="s">
        <v>155</v>
      </c>
      <c r="C82" s="3" t="s">
        <v>63</v>
      </c>
      <c r="D82" s="3" t="s">
        <v>63</v>
      </c>
      <c r="E82" s="3" t="s">
        <v>63</v>
      </c>
      <c r="F82" s="3" t="s">
        <v>63</v>
      </c>
      <c r="G82" s="3" t="s">
        <v>63</v>
      </c>
      <c r="H82" s="3">
        <v>8.3469300000000004</v>
      </c>
      <c r="I82" s="3" t="s">
        <v>63</v>
      </c>
      <c r="J82" s="3" t="s">
        <v>63</v>
      </c>
      <c r="K82" s="3" t="s">
        <v>63</v>
      </c>
      <c r="L82" s="3" t="s">
        <v>63</v>
      </c>
      <c r="M82" s="3" t="s">
        <v>63</v>
      </c>
      <c r="N82" s="3"/>
      <c r="O82" s="3"/>
    </row>
    <row r="83" spans="1:15" x14ac:dyDescent="0.25">
      <c r="A83" s="3" t="s">
        <v>134</v>
      </c>
      <c r="B83" s="3" t="s">
        <v>156</v>
      </c>
      <c r="C83" s="3" t="s">
        <v>63</v>
      </c>
      <c r="D83" s="3" t="s">
        <v>63</v>
      </c>
      <c r="E83" s="3">
        <v>25.418600000000001</v>
      </c>
      <c r="F83" s="3" t="s">
        <v>63</v>
      </c>
      <c r="G83" s="3" t="s">
        <v>63</v>
      </c>
      <c r="H83" s="3" t="s">
        <v>63</v>
      </c>
      <c r="I83" s="3" t="s">
        <v>63</v>
      </c>
      <c r="J83" s="3" t="s">
        <v>63</v>
      </c>
      <c r="K83" s="3" t="s">
        <v>63</v>
      </c>
      <c r="L83" s="3" t="s">
        <v>63</v>
      </c>
      <c r="M83" s="3" t="s">
        <v>63</v>
      </c>
      <c r="N83" s="3"/>
      <c r="O83" s="3"/>
    </row>
    <row r="84" spans="1:15" x14ac:dyDescent="0.25">
      <c r="A84" s="3" t="s">
        <v>134</v>
      </c>
      <c r="B84" s="3" t="s">
        <v>263</v>
      </c>
      <c r="C84" s="3" t="s">
        <v>63</v>
      </c>
      <c r="D84" s="3" t="s">
        <v>63</v>
      </c>
      <c r="E84" s="3" t="s">
        <v>63</v>
      </c>
      <c r="F84" s="3" t="s">
        <v>63</v>
      </c>
      <c r="G84" s="3" t="s">
        <v>63</v>
      </c>
      <c r="H84" s="3" t="s">
        <v>63</v>
      </c>
      <c r="I84" s="3" t="s">
        <v>63</v>
      </c>
      <c r="J84" s="3" t="s">
        <v>63</v>
      </c>
      <c r="K84" s="3" t="s">
        <v>63</v>
      </c>
      <c r="L84" s="3">
        <v>1</v>
      </c>
      <c r="M84" s="3" t="s">
        <v>63</v>
      </c>
      <c r="N84" s="3"/>
      <c r="O84" s="3"/>
    </row>
    <row r="85" spans="1:15" x14ac:dyDescent="0.25">
      <c r="A85" s="3" t="s">
        <v>134</v>
      </c>
      <c r="B85" s="3" t="s">
        <v>239</v>
      </c>
      <c r="C85" s="3" t="s">
        <v>63</v>
      </c>
      <c r="D85" s="3" t="s">
        <v>63</v>
      </c>
      <c r="E85" s="3" t="s">
        <v>63</v>
      </c>
      <c r="F85" s="3" t="s">
        <v>63</v>
      </c>
      <c r="G85" s="3" t="s">
        <v>63</v>
      </c>
      <c r="H85" s="3">
        <v>47.747019999999999</v>
      </c>
      <c r="I85" s="3" t="s">
        <v>63</v>
      </c>
      <c r="J85" s="3" t="s">
        <v>63</v>
      </c>
      <c r="K85" s="3" t="s">
        <v>63</v>
      </c>
      <c r="L85" s="3" t="s">
        <v>63</v>
      </c>
      <c r="M85" s="3" t="s">
        <v>63</v>
      </c>
      <c r="N85" s="3"/>
      <c r="O85" s="3"/>
    </row>
    <row r="86" spans="1:15" x14ac:dyDescent="0.25">
      <c r="A86" s="3" t="s">
        <v>134</v>
      </c>
      <c r="B86" s="3" t="s">
        <v>161</v>
      </c>
      <c r="C86" s="3" t="s">
        <v>63</v>
      </c>
      <c r="D86" s="3" t="s">
        <v>63</v>
      </c>
      <c r="E86" s="3">
        <v>44.215589999999999</v>
      </c>
      <c r="F86" s="3" t="s">
        <v>63</v>
      </c>
      <c r="G86" s="3" t="s">
        <v>63</v>
      </c>
      <c r="H86" s="3">
        <v>47.57152</v>
      </c>
      <c r="I86" s="3" t="s">
        <v>63</v>
      </c>
      <c r="J86" s="3" t="s">
        <v>63</v>
      </c>
      <c r="K86" s="3">
        <v>49.294370000000001</v>
      </c>
      <c r="L86" s="3" t="s">
        <v>63</v>
      </c>
      <c r="M86" s="3" t="s">
        <v>63</v>
      </c>
      <c r="N86" s="3"/>
      <c r="O86" s="3"/>
    </row>
    <row r="87" spans="1:15" x14ac:dyDescent="0.25">
      <c r="A87" s="3" t="s">
        <v>162</v>
      </c>
      <c r="B87" s="3" t="s">
        <v>259</v>
      </c>
      <c r="C87" s="3" t="s">
        <v>63</v>
      </c>
      <c r="D87" s="3" t="s">
        <v>63</v>
      </c>
      <c r="E87" s="3" t="s">
        <v>63</v>
      </c>
      <c r="F87" s="3" t="s">
        <v>63</v>
      </c>
      <c r="G87" s="3" t="s">
        <v>63</v>
      </c>
      <c r="H87" s="3">
        <v>19.043240000000001</v>
      </c>
      <c r="I87" s="3" t="s">
        <v>63</v>
      </c>
      <c r="J87" s="3" t="s">
        <v>63</v>
      </c>
      <c r="K87" s="3" t="s">
        <v>63</v>
      </c>
      <c r="L87" s="3" t="s">
        <v>63</v>
      </c>
      <c r="M87" s="3" t="s">
        <v>63</v>
      </c>
      <c r="N87" s="3"/>
      <c r="O87" s="3"/>
    </row>
    <row r="88" spans="1:15" x14ac:dyDescent="0.25">
      <c r="A88" s="3" t="s">
        <v>162</v>
      </c>
      <c r="B88" s="3" t="s">
        <v>163</v>
      </c>
      <c r="C88" s="3" t="s">
        <v>63</v>
      </c>
      <c r="D88" s="3">
        <v>49.017589999999998</v>
      </c>
      <c r="E88" s="3" t="s">
        <v>63</v>
      </c>
      <c r="F88" s="3" t="s">
        <v>63</v>
      </c>
      <c r="G88" s="3" t="s">
        <v>63</v>
      </c>
      <c r="H88" s="3">
        <v>50.407209999999999</v>
      </c>
      <c r="I88" s="3" t="s">
        <v>63</v>
      </c>
      <c r="J88" s="3" t="s">
        <v>63</v>
      </c>
      <c r="K88" s="3" t="s">
        <v>63</v>
      </c>
      <c r="L88" s="3" t="s">
        <v>63</v>
      </c>
      <c r="M88" s="3" t="s">
        <v>63</v>
      </c>
      <c r="N88" s="3"/>
      <c r="O88" s="3"/>
    </row>
    <row r="89" spans="1:15" x14ac:dyDescent="0.25">
      <c r="A89" s="3" t="s">
        <v>162</v>
      </c>
      <c r="B89" s="3" t="s">
        <v>165</v>
      </c>
      <c r="C89" s="3" t="s">
        <v>63</v>
      </c>
      <c r="D89" s="3">
        <v>26.193349999999999</v>
      </c>
      <c r="E89" s="3" t="s">
        <v>63</v>
      </c>
      <c r="F89" s="3" t="s">
        <v>63</v>
      </c>
      <c r="G89" s="3" t="s">
        <v>63</v>
      </c>
      <c r="H89" s="3">
        <v>39.473950000000002</v>
      </c>
      <c r="I89" s="3" t="s">
        <v>63</v>
      </c>
      <c r="J89" s="3" t="s">
        <v>63</v>
      </c>
      <c r="K89" s="3" t="s">
        <v>63</v>
      </c>
      <c r="L89" s="3" t="s">
        <v>63</v>
      </c>
      <c r="M89" s="3" t="s">
        <v>63</v>
      </c>
      <c r="N89" s="3"/>
      <c r="O89" s="3"/>
    </row>
    <row r="90" spans="1:15" x14ac:dyDescent="0.25">
      <c r="A90" s="3" t="s">
        <v>162</v>
      </c>
      <c r="B90" s="3" t="s">
        <v>240</v>
      </c>
      <c r="C90" s="3" t="s">
        <v>63</v>
      </c>
      <c r="D90" s="3" t="s">
        <v>63</v>
      </c>
      <c r="E90" s="3" t="s">
        <v>63</v>
      </c>
      <c r="F90" s="3" t="s">
        <v>63</v>
      </c>
      <c r="G90" s="3" t="s">
        <v>63</v>
      </c>
      <c r="H90" s="3">
        <v>21.317820000000001</v>
      </c>
      <c r="I90" s="3" t="s">
        <v>63</v>
      </c>
      <c r="J90" s="3" t="s">
        <v>63</v>
      </c>
      <c r="K90" s="3" t="s">
        <v>63</v>
      </c>
      <c r="L90" s="3" t="s">
        <v>63</v>
      </c>
      <c r="M90" s="3" t="s">
        <v>63</v>
      </c>
      <c r="N90" s="3"/>
      <c r="O90" s="3"/>
    </row>
    <row r="91" spans="1:15" x14ac:dyDescent="0.25">
      <c r="A91" s="3" t="s">
        <v>162</v>
      </c>
      <c r="B91" s="3" t="s">
        <v>167</v>
      </c>
      <c r="C91" s="3" t="s">
        <v>63</v>
      </c>
      <c r="D91" s="3" t="s">
        <v>63</v>
      </c>
      <c r="E91" s="3" t="s">
        <v>63</v>
      </c>
      <c r="F91" s="3" t="s">
        <v>63</v>
      </c>
      <c r="G91" s="3" t="s">
        <v>63</v>
      </c>
      <c r="H91" s="3">
        <v>42.903950000000002</v>
      </c>
      <c r="I91" s="3" t="s">
        <v>63</v>
      </c>
      <c r="J91" s="3" t="s">
        <v>63</v>
      </c>
      <c r="K91" s="3">
        <v>38.945509999999999</v>
      </c>
      <c r="L91" s="3" t="s">
        <v>63</v>
      </c>
      <c r="M91" s="3" t="s">
        <v>63</v>
      </c>
      <c r="N91" s="3"/>
      <c r="O91" s="3"/>
    </row>
    <row r="92" spans="1:15" x14ac:dyDescent="0.25">
      <c r="A92" s="3" t="s">
        <v>162</v>
      </c>
      <c r="B92" s="3" t="s">
        <v>168</v>
      </c>
      <c r="C92" s="3" t="s">
        <v>63</v>
      </c>
      <c r="D92" s="3" t="s">
        <v>63</v>
      </c>
      <c r="E92" s="3">
        <v>66.497829999999993</v>
      </c>
      <c r="F92" s="3" t="s">
        <v>63</v>
      </c>
      <c r="G92" s="3" t="s">
        <v>63</v>
      </c>
      <c r="H92" s="3">
        <v>67.872799999999998</v>
      </c>
      <c r="I92" s="3" t="s">
        <v>63</v>
      </c>
      <c r="J92" s="3" t="s">
        <v>63</v>
      </c>
      <c r="K92" s="3">
        <v>65.904780000000002</v>
      </c>
      <c r="L92" s="3" t="s">
        <v>63</v>
      </c>
      <c r="M92" s="3" t="s">
        <v>63</v>
      </c>
      <c r="N92" s="3"/>
      <c r="O92" s="3"/>
    </row>
    <row r="93" spans="1:15" x14ac:dyDescent="0.25">
      <c r="A93" s="3" t="s">
        <v>162</v>
      </c>
      <c r="B93" s="3" t="s">
        <v>169</v>
      </c>
      <c r="C93" s="3" t="s">
        <v>63</v>
      </c>
      <c r="D93" s="3" t="s">
        <v>63</v>
      </c>
      <c r="E93" s="3">
        <v>31.437809999999999</v>
      </c>
      <c r="F93" s="3" t="s">
        <v>63</v>
      </c>
      <c r="G93" s="3" t="s">
        <v>63</v>
      </c>
      <c r="H93" s="3">
        <v>32.470770000000002</v>
      </c>
      <c r="I93" s="3" t="s">
        <v>63</v>
      </c>
      <c r="J93" s="3" t="s">
        <v>63</v>
      </c>
      <c r="K93" s="3">
        <v>40.674309999999998</v>
      </c>
      <c r="L93" s="3" t="s">
        <v>63</v>
      </c>
      <c r="M93" s="3" t="s">
        <v>63</v>
      </c>
      <c r="N93" s="3"/>
      <c r="O93" s="3"/>
    </row>
    <row r="94" spans="1:15" x14ac:dyDescent="0.25">
      <c r="A94" s="3" t="s">
        <v>162</v>
      </c>
      <c r="B94" s="3" t="s">
        <v>241</v>
      </c>
      <c r="C94" s="3" t="s">
        <v>63</v>
      </c>
      <c r="D94" s="3" t="s">
        <v>63</v>
      </c>
      <c r="E94" s="3" t="s">
        <v>63</v>
      </c>
      <c r="F94" s="3" t="s">
        <v>63</v>
      </c>
      <c r="G94" s="3" t="s">
        <v>63</v>
      </c>
      <c r="H94" s="3">
        <v>18.262370000000001</v>
      </c>
      <c r="I94" s="3" t="s">
        <v>63</v>
      </c>
      <c r="J94" s="3" t="s">
        <v>63</v>
      </c>
      <c r="K94" s="3" t="s">
        <v>63</v>
      </c>
      <c r="L94" s="3" t="s">
        <v>63</v>
      </c>
      <c r="M94" s="3" t="s">
        <v>63</v>
      </c>
      <c r="N94" s="3"/>
      <c r="O94" s="3"/>
    </row>
    <row r="95" spans="1:15" x14ac:dyDescent="0.25">
      <c r="A95" s="3" t="s">
        <v>162</v>
      </c>
      <c r="B95" s="3" t="s">
        <v>170</v>
      </c>
      <c r="C95" s="3" t="s">
        <v>63</v>
      </c>
      <c r="D95" s="3">
        <v>37.728999999999999</v>
      </c>
      <c r="E95" s="3" t="s">
        <v>63</v>
      </c>
      <c r="F95" s="3" t="s">
        <v>63</v>
      </c>
      <c r="G95" s="3" t="s">
        <v>63</v>
      </c>
      <c r="H95" s="3">
        <v>34.787460000000003</v>
      </c>
      <c r="I95" s="3" t="s">
        <v>63</v>
      </c>
      <c r="J95" s="3" t="s">
        <v>63</v>
      </c>
      <c r="K95" s="3" t="s">
        <v>63</v>
      </c>
      <c r="L95" s="3" t="s">
        <v>63</v>
      </c>
      <c r="M95" s="3" t="s">
        <v>63</v>
      </c>
      <c r="N95" s="3"/>
      <c r="O95" s="3"/>
    </row>
    <row r="96" spans="1:15" x14ac:dyDescent="0.25">
      <c r="A96" s="3" t="s">
        <v>162</v>
      </c>
      <c r="B96" s="3" t="s">
        <v>242</v>
      </c>
      <c r="C96" s="3" t="s">
        <v>63</v>
      </c>
      <c r="D96" s="3">
        <v>11.796720000000001</v>
      </c>
      <c r="E96" s="3" t="s">
        <v>63</v>
      </c>
      <c r="F96" s="3" t="s">
        <v>63</v>
      </c>
      <c r="G96" s="3" t="s">
        <v>63</v>
      </c>
      <c r="H96" s="3">
        <v>14.05927</v>
      </c>
      <c r="I96" s="3" t="s">
        <v>63</v>
      </c>
      <c r="J96" s="3" t="s">
        <v>63</v>
      </c>
      <c r="K96" s="3" t="s">
        <v>63</v>
      </c>
      <c r="L96" s="3" t="s">
        <v>63</v>
      </c>
      <c r="M96" s="3" t="s">
        <v>63</v>
      </c>
      <c r="N96" s="3"/>
      <c r="O96" s="3"/>
    </row>
    <row r="97" spans="1:15" x14ac:dyDescent="0.25">
      <c r="A97" s="3" t="s">
        <v>162</v>
      </c>
      <c r="B97" s="3" t="s">
        <v>171</v>
      </c>
      <c r="C97" s="3" t="s">
        <v>63</v>
      </c>
      <c r="D97" s="3">
        <v>16.409030000000001</v>
      </c>
      <c r="E97" s="3" t="s">
        <v>63</v>
      </c>
      <c r="F97" s="3" t="s">
        <v>63</v>
      </c>
      <c r="G97" s="3" t="s">
        <v>63</v>
      </c>
      <c r="H97" s="3">
        <v>23.38475</v>
      </c>
      <c r="I97" s="3" t="s">
        <v>63</v>
      </c>
      <c r="J97" s="3" t="s">
        <v>63</v>
      </c>
      <c r="K97" s="3" t="s">
        <v>63</v>
      </c>
      <c r="L97" s="3" t="s">
        <v>63</v>
      </c>
      <c r="M97" s="3" t="s">
        <v>63</v>
      </c>
      <c r="N97" s="3"/>
      <c r="O97" s="3"/>
    </row>
    <row r="98" spans="1:15" x14ac:dyDescent="0.25">
      <c r="A98" s="3" t="s">
        <v>162</v>
      </c>
      <c r="B98" s="3" t="s">
        <v>269</v>
      </c>
      <c r="C98" s="3" t="s">
        <v>63</v>
      </c>
      <c r="D98" s="3">
        <v>25.27581</v>
      </c>
      <c r="E98" s="3" t="s">
        <v>63</v>
      </c>
      <c r="F98" s="3" t="s">
        <v>63</v>
      </c>
      <c r="G98" s="3" t="s">
        <v>63</v>
      </c>
      <c r="H98" s="3" t="s">
        <v>63</v>
      </c>
      <c r="I98" s="3" t="s">
        <v>63</v>
      </c>
      <c r="J98" s="3" t="s">
        <v>63</v>
      </c>
      <c r="K98" s="3" t="s">
        <v>63</v>
      </c>
      <c r="L98" s="3" t="s">
        <v>63</v>
      </c>
      <c r="M98" s="3" t="s">
        <v>63</v>
      </c>
      <c r="N98" s="3"/>
      <c r="O98" s="3"/>
    </row>
    <row r="99" spans="1:15" x14ac:dyDescent="0.25">
      <c r="A99" s="3" t="s">
        <v>162</v>
      </c>
      <c r="B99" s="3" t="s">
        <v>172</v>
      </c>
      <c r="C99" s="3" t="s">
        <v>63</v>
      </c>
      <c r="D99" s="3">
        <v>29.11703</v>
      </c>
      <c r="E99" s="3" t="s">
        <v>63</v>
      </c>
      <c r="F99" s="3" t="s">
        <v>63</v>
      </c>
      <c r="G99" s="3" t="s">
        <v>63</v>
      </c>
      <c r="H99" s="3">
        <v>36.043300000000002</v>
      </c>
      <c r="I99" s="3" t="s">
        <v>63</v>
      </c>
      <c r="J99" s="3" t="s">
        <v>63</v>
      </c>
      <c r="K99" s="3" t="s">
        <v>63</v>
      </c>
      <c r="L99" s="3" t="s">
        <v>63</v>
      </c>
      <c r="M99" s="3" t="s">
        <v>63</v>
      </c>
      <c r="N99" s="3"/>
      <c r="O99" s="3"/>
    </row>
    <row r="100" spans="1:15" x14ac:dyDescent="0.25">
      <c r="A100" s="3" t="s">
        <v>162</v>
      </c>
      <c r="B100" s="3" t="s">
        <v>243</v>
      </c>
      <c r="C100" s="3" t="s">
        <v>63</v>
      </c>
      <c r="D100" s="3">
        <v>20.176819999999999</v>
      </c>
      <c r="E100" s="3" t="s">
        <v>63</v>
      </c>
      <c r="F100" s="3" t="s">
        <v>63</v>
      </c>
      <c r="G100" s="3" t="s">
        <v>63</v>
      </c>
      <c r="H100" s="3">
        <v>11.1165</v>
      </c>
      <c r="I100" s="3" t="s">
        <v>63</v>
      </c>
      <c r="J100" s="3" t="s">
        <v>63</v>
      </c>
      <c r="K100" s="3" t="s">
        <v>63</v>
      </c>
      <c r="L100" s="3" t="s">
        <v>63</v>
      </c>
      <c r="M100" s="3" t="s">
        <v>63</v>
      </c>
      <c r="N100" s="3"/>
      <c r="O100" s="3"/>
    </row>
    <row r="101" spans="1:15" x14ac:dyDescent="0.25">
      <c r="A101" s="3" t="s">
        <v>162</v>
      </c>
      <c r="B101" s="3" t="s">
        <v>270</v>
      </c>
      <c r="C101" s="3" t="s">
        <v>63</v>
      </c>
      <c r="D101" s="3">
        <v>17.28322</v>
      </c>
      <c r="E101" s="3" t="s">
        <v>63</v>
      </c>
      <c r="F101" s="3" t="s">
        <v>63</v>
      </c>
      <c r="G101" s="3" t="s">
        <v>63</v>
      </c>
      <c r="H101" s="3" t="s">
        <v>63</v>
      </c>
      <c r="I101" s="3" t="s">
        <v>63</v>
      </c>
      <c r="J101" s="3" t="s">
        <v>63</v>
      </c>
      <c r="K101" s="3" t="s">
        <v>63</v>
      </c>
      <c r="L101" s="3" t="s">
        <v>63</v>
      </c>
      <c r="M101" s="3" t="s">
        <v>63</v>
      </c>
      <c r="N101" s="3"/>
      <c r="O101" s="3"/>
    </row>
    <row r="102" spans="1:15" x14ac:dyDescent="0.25">
      <c r="A102" s="3" t="s">
        <v>162</v>
      </c>
      <c r="B102" s="3" t="s">
        <v>173</v>
      </c>
      <c r="C102" s="3" t="s">
        <v>63</v>
      </c>
      <c r="D102" s="3" t="s">
        <v>63</v>
      </c>
      <c r="E102" s="3">
        <v>32.250010000000003</v>
      </c>
      <c r="F102" s="3" t="s">
        <v>63</v>
      </c>
      <c r="G102" s="3" t="s">
        <v>63</v>
      </c>
      <c r="H102" s="3">
        <v>25.194299999999998</v>
      </c>
      <c r="I102" s="3" t="s">
        <v>63</v>
      </c>
      <c r="J102" s="3" t="s">
        <v>63</v>
      </c>
      <c r="K102" s="3" t="s">
        <v>63</v>
      </c>
      <c r="L102" s="3" t="s">
        <v>63</v>
      </c>
      <c r="M102" s="3" t="s">
        <v>63</v>
      </c>
      <c r="N102" s="3"/>
      <c r="O102" s="3"/>
    </row>
    <row r="103" spans="1:15" x14ac:dyDescent="0.25">
      <c r="A103" s="3" t="s">
        <v>162</v>
      </c>
      <c r="B103" s="3" t="s">
        <v>260</v>
      </c>
      <c r="C103" s="3" t="s">
        <v>63</v>
      </c>
      <c r="D103" s="3">
        <v>40.399000000000001</v>
      </c>
      <c r="E103" s="3" t="s">
        <v>63</v>
      </c>
      <c r="F103" s="3" t="s">
        <v>63</v>
      </c>
      <c r="G103" s="3" t="s">
        <v>63</v>
      </c>
      <c r="H103" s="3">
        <v>42.385190000000001</v>
      </c>
      <c r="I103" s="3" t="s">
        <v>63</v>
      </c>
      <c r="J103" s="3" t="s">
        <v>63</v>
      </c>
      <c r="K103" s="3" t="s">
        <v>63</v>
      </c>
      <c r="L103" s="3" t="s">
        <v>63</v>
      </c>
      <c r="M103" s="3" t="s">
        <v>63</v>
      </c>
      <c r="N103" s="3"/>
      <c r="O103" s="3"/>
    </row>
    <row r="104" spans="1:15" x14ac:dyDescent="0.25">
      <c r="A104" s="3" t="s">
        <v>162</v>
      </c>
      <c r="B104" s="3" t="s">
        <v>244</v>
      </c>
      <c r="C104" s="3" t="s">
        <v>63</v>
      </c>
      <c r="D104" s="3">
        <v>42.479080000000003</v>
      </c>
      <c r="E104" s="3" t="s">
        <v>63</v>
      </c>
      <c r="F104" s="3" t="s">
        <v>63</v>
      </c>
      <c r="G104" s="3" t="s">
        <v>63</v>
      </c>
      <c r="H104" s="3">
        <v>46.442129999999999</v>
      </c>
      <c r="I104" s="3" t="s">
        <v>63</v>
      </c>
      <c r="J104" s="3" t="s">
        <v>63</v>
      </c>
      <c r="K104" s="3" t="s">
        <v>63</v>
      </c>
      <c r="L104" s="3" t="s">
        <v>63</v>
      </c>
      <c r="M104" s="3" t="s">
        <v>63</v>
      </c>
      <c r="N104" s="3"/>
      <c r="O104" s="3"/>
    </row>
    <row r="105" spans="1:15" x14ac:dyDescent="0.25">
      <c r="A105" s="3" t="s">
        <v>174</v>
      </c>
      <c r="B105" s="3" t="s">
        <v>175</v>
      </c>
      <c r="C105" s="3" t="s">
        <v>63</v>
      </c>
      <c r="D105" s="3" t="s">
        <v>63</v>
      </c>
      <c r="E105" s="3">
        <v>80.332849999999993</v>
      </c>
      <c r="F105" s="3" t="s">
        <v>63</v>
      </c>
      <c r="G105" s="3" t="s">
        <v>63</v>
      </c>
      <c r="H105" s="3">
        <v>78.025530000000003</v>
      </c>
      <c r="I105" s="3" t="s">
        <v>63</v>
      </c>
      <c r="J105" s="3" t="s">
        <v>63</v>
      </c>
      <c r="K105" s="3">
        <v>77.566879999999998</v>
      </c>
      <c r="L105" s="3" t="s">
        <v>63</v>
      </c>
      <c r="M105" s="3" t="s">
        <v>63</v>
      </c>
      <c r="N105" s="3"/>
      <c r="O105" s="3"/>
    </row>
    <row r="106" spans="1:15" x14ac:dyDescent="0.25">
      <c r="A106" s="3" t="s">
        <v>174</v>
      </c>
      <c r="B106" s="3" t="s">
        <v>180</v>
      </c>
      <c r="C106" s="3" t="s">
        <v>63</v>
      </c>
      <c r="D106" s="3" t="s">
        <v>63</v>
      </c>
      <c r="E106" s="3">
        <v>77.355909999999994</v>
      </c>
      <c r="F106" s="3" t="s">
        <v>63</v>
      </c>
      <c r="G106" s="3" t="s">
        <v>63</v>
      </c>
      <c r="H106" s="3">
        <v>78.367199999999997</v>
      </c>
      <c r="I106" s="3" t="s">
        <v>63</v>
      </c>
      <c r="J106" s="3" t="s">
        <v>63</v>
      </c>
      <c r="K106" s="3">
        <v>78.221159999999998</v>
      </c>
      <c r="L106" s="3" t="s">
        <v>63</v>
      </c>
      <c r="M106" s="3" t="s">
        <v>63</v>
      </c>
      <c r="N106" s="3"/>
      <c r="O106" s="3"/>
    </row>
    <row r="107" spans="1:15" x14ac:dyDescent="0.25">
      <c r="A107" s="3" t="s">
        <v>185</v>
      </c>
      <c r="B107" s="3" t="s">
        <v>203</v>
      </c>
      <c r="C107" s="3" t="s">
        <v>63</v>
      </c>
      <c r="D107" s="3">
        <v>4.8477899999999998</v>
      </c>
      <c r="E107" s="3" t="s">
        <v>63</v>
      </c>
      <c r="F107" s="3" t="s">
        <v>63</v>
      </c>
      <c r="G107" s="3" t="s">
        <v>63</v>
      </c>
      <c r="H107" s="3" t="s">
        <v>63</v>
      </c>
      <c r="I107" s="3" t="s">
        <v>63</v>
      </c>
      <c r="J107" s="3" t="s">
        <v>63</v>
      </c>
      <c r="K107" s="3" t="s">
        <v>63</v>
      </c>
      <c r="L107" s="3" t="s">
        <v>63</v>
      </c>
      <c r="M107" s="3" t="s">
        <v>63</v>
      </c>
      <c r="N107" s="3"/>
      <c r="O107" s="3"/>
    </row>
    <row r="108" spans="1:15" x14ac:dyDescent="0.25">
      <c r="A108" s="3" t="s">
        <v>185</v>
      </c>
      <c r="B108" s="3" t="s">
        <v>219</v>
      </c>
      <c r="C108" s="3" t="s">
        <v>63</v>
      </c>
      <c r="D108" s="3" t="s">
        <v>63</v>
      </c>
      <c r="E108" s="3" t="s">
        <v>63</v>
      </c>
      <c r="F108" s="3" t="s">
        <v>63</v>
      </c>
      <c r="G108" s="3" t="s">
        <v>63</v>
      </c>
      <c r="H108" s="3">
        <v>7.7082499999999996</v>
      </c>
      <c r="I108" s="3" t="s">
        <v>63</v>
      </c>
      <c r="J108" s="3" t="s">
        <v>63</v>
      </c>
      <c r="K108" s="3" t="s">
        <v>63</v>
      </c>
      <c r="L108" s="3" t="s">
        <v>63</v>
      </c>
      <c r="M108" s="3" t="s">
        <v>63</v>
      </c>
      <c r="N108" s="3"/>
      <c r="O108" s="3"/>
    </row>
    <row r="109" spans="1:15" x14ac:dyDescent="0.25">
      <c r="A109" s="3" t="s">
        <v>185</v>
      </c>
      <c r="B109" s="3" t="s">
        <v>225</v>
      </c>
      <c r="C109" s="3" t="s">
        <v>63</v>
      </c>
      <c r="D109" s="3" t="s">
        <v>63</v>
      </c>
      <c r="E109" s="3" t="s">
        <v>63</v>
      </c>
      <c r="F109" s="3" t="s">
        <v>63</v>
      </c>
      <c r="G109" s="3">
        <v>41.5</v>
      </c>
      <c r="H109" s="3" t="s">
        <v>63</v>
      </c>
      <c r="I109" s="3" t="s">
        <v>63</v>
      </c>
      <c r="J109" s="3" t="s">
        <v>63</v>
      </c>
      <c r="K109" s="3" t="s">
        <v>63</v>
      </c>
      <c r="L109" s="3" t="s">
        <v>63</v>
      </c>
      <c r="M109" s="3" t="s">
        <v>63</v>
      </c>
      <c r="N109" s="3"/>
      <c r="O109" s="3"/>
    </row>
    <row r="110" spans="1:15" x14ac:dyDescent="0.25">
      <c r="A110" s="3" t="s">
        <v>185</v>
      </c>
      <c r="B110" s="3" t="s">
        <v>227</v>
      </c>
      <c r="C110" s="3" t="s">
        <v>63</v>
      </c>
      <c r="D110" s="3" t="s">
        <v>63</v>
      </c>
      <c r="E110" s="3" t="s">
        <v>63</v>
      </c>
      <c r="F110" s="3" t="s">
        <v>63</v>
      </c>
      <c r="G110" s="3" t="s">
        <v>63</v>
      </c>
      <c r="H110" s="3">
        <v>2.2984599999999999</v>
      </c>
      <c r="I110" s="3" t="s">
        <v>63</v>
      </c>
      <c r="J110" s="3" t="s">
        <v>63</v>
      </c>
      <c r="K110" s="3" t="s">
        <v>63</v>
      </c>
      <c r="L110" s="3" t="s">
        <v>63</v>
      </c>
      <c r="M110" s="3" t="s">
        <v>63</v>
      </c>
      <c r="N110" s="3"/>
      <c r="O110" s="3"/>
    </row>
    <row r="111" spans="1:15" x14ac:dyDescent="0.25">
      <c r="A111" s="3"/>
      <c r="B111" s="3"/>
      <c r="C111" s="3"/>
      <c r="D111" s="3"/>
      <c r="E111" s="3"/>
      <c r="F111" s="3"/>
      <c r="G111" s="3"/>
      <c r="H111" s="3"/>
      <c r="I111" s="3"/>
      <c r="J111" s="3"/>
      <c r="K111" s="3"/>
      <c r="L111" s="3"/>
      <c r="M111" s="3"/>
      <c r="N111" s="3"/>
      <c r="O111" s="3"/>
    </row>
    <row r="112" spans="1:15" x14ac:dyDescent="0.25">
      <c r="A112" s="3"/>
      <c r="B112" s="3"/>
      <c r="C112" s="3"/>
      <c r="D112" s="3"/>
      <c r="E112" s="3"/>
      <c r="F112" s="3"/>
      <c r="G112" s="3"/>
      <c r="H112" s="3"/>
      <c r="I112" s="3"/>
      <c r="J112" s="3"/>
      <c r="K112" s="3"/>
      <c r="L112" s="3"/>
      <c r="M112" s="3"/>
      <c r="N112" s="3"/>
      <c r="O112" s="3"/>
    </row>
    <row r="113" spans="1:15" x14ac:dyDescent="0.25">
      <c r="A113" s="3"/>
      <c r="B113" s="3"/>
      <c r="C113" s="3"/>
      <c r="D113" s="3"/>
      <c r="E113" s="3"/>
      <c r="F113" s="3"/>
      <c r="G113" s="3"/>
      <c r="H113" s="3"/>
      <c r="I113" s="3"/>
      <c r="J113" s="3"/>
      <c r="K113" s="3"/>
      <c r="L113" s="3"/>
      <c r="M113" s="3"/>
      <c r="N113" s="3"/>
      <c r="O113" s="3"/>
    </row>
    <row r="114" spans="1:15" x14ac:dyDescent="0.25">
      <c r="A114" s="3"/>
      <c r="B114" s="3"/>
      <c r="C114" s="3"/>
      <c r="D114" s="3"/>
      <c r="E114" s="3"/>
      <c r="F114" s="3"/>
      <c r="G114" s="3"/>
      <c r="H114" s="3"/>
      <c r="I114" s="3"/>
      <c r="J114" s="3"/>
      <c r="K114" s="3"/>
      <c r="L114" s="3"/>
      <c r="M114" s="3"/>
      <c r="N114" s="3"/>
      <c r="O114" s="3"/>
    </row>
    <row r="115" spans="1:15" x14ac:dyDescent="0.25">
      <c r="A115" s="3"/>
      <c r="B115" s="3"/>
      <c r="C115" s="3"/>
      <c r="D115" s="3"/>
      <c r="E115" s="3"/>
      <c r="F115" s="3"/>
      <c r="G115" s="3"/>
      <c r="H115" s="3"/>
      <c r="I115" s="3"/>
      <c r="J115" s="3"/>
      <c r="K115" s="3"/>
      <c r="L115" s="3"/>
      <c r="M115" s="3"/>
      <c r="N115" s="3"/>
      <c r="O115" s="3"/>
    </row>
    <row r="116" spans="1:15" x14ac:dyDescent="0.25">
      <c r="A116" s="3"/>
      <c r="B116" s="3"/>
      <c r="C116" s="3"/>
      <c r="D116" s="3"/>
      <c r="E116" s="3"/>
      <c r="F116" s="3"/>
      <c r="G116" s="3"/>
      <c r="H116" s="3"/>
      <c r="I116" s="3"/>
      <c r="J116" s="3"/>
      <c r="K116" s="3"/>
      <c r="L116" s="3"/>
      <c r="M116" s="3"/>
      <c r="N116" s="3"/>
      <c r="O116" s="3"/>
    </row>
    <row r="117" spans="1:15" x14ac:dyDescent="0.25">
      <c r="A117" s="3"/>
      <c r="B117" s="3"/>
      <c r="C117" s="3"/>
      <c r="D117" s="3"/>
      <c r="E117" s="3"/>
      <c r="F117" s="3"/>
      <c r="G117" s="3"/>
      <c r="H117" s="3"/>
      <c r="I117" s="3"/>
      <c r="J117" s="3"/>
      <c r="K117" s="3"/>
      <c r="L117" s="3"/>
      <c r="M117" s="3"/>
      <c r="N117" s="3"/>
      <c r="O117" s="3"/>
    </row>
    <row r="118" spans="1:15" x14ac:dyDescent="0.25">
      <c r="A118" s="3"/>
      <c r="B118" s="3"/>
      <c r="C118" s="3"/>
      <c r="D118" s="3"/>
      <c r="E118" s="3"/>
      <c r="F118" s="3"/>
      <c r="G118" s="3"/>
      <c r="H118" s="3"/>
      <c r="I118" s="3"/>
      <c r="J118" s="3"/>
      <c r="K118" s="3"/>
      <c r="L118" s="3"/>
      <c r="M118" s="3"/>
      <c r="N118" s="3"/>
      <c r="O118" s="3"/>
    </row>
    <row r="119" spans="1:15" x14ac:dyDescent="0.25">
      <c r="A119" s="3"/>
      <c r="B119" s="3"/>
      <c r="C119" s="3"/>
      <c r="D119" s="3"/>
      <c r="E119" s="3"/>
      <c r="F119" s="3"/>
      <c r="G119" s="3"/>
      <c r="H119" s="3"/>
      <c r="I119" s="3"/>
      <c r="J119" s="3"/>
      <c r="K119" s="3"/>
      <c r="L119" s="3"/>
      <c r="M119" s="3"/>
      <c r="N119" s="3"/>
      <c r="O119" s="3"/>
    </row>
    <row r="120" spans="1:15" x14ac:dyDescent="0.25">
      <c r="A120" s="3"/>
      <c r="B120" s="3"/>
      <c r="C120" s="3"/>
      <c r="D120" s="3"/>
      <c r="E120" s="3"/>
      <c r="F120" s="3"/>
      <c r="G120" s="3"/>
      <c r="H120" s="3"/>
      <c r="I120" s="3"/>
      <c r="J120" s="3"/>
      <c r="K120" s="3"/>
      <c r="L120" s="3"/>
      <c r="M120" s="3"/>
      <c r="N120" s="3"/>
      <c r="O120" s="3"/>
    </row>
    <row r="121" spans="1:15" x14ac:dyDescent="0.25">
      <c r="A121" s="3"/>
      <c r="B121" s="3"/>
      <c r="C121" s="3"/>
      <c r="D121" s="3"/>
      <c r="E121" s="3"/>
      <c r="F121" s="3"/>
      <c r="G121" s="3"/>
      <c r="H121" s="3"/>
      <c r="I121" s="3"/>
      <c r="J121" s="3"/>
      <c r="K121" s="3"/>
      <c r="L121" s="3"/>
      <c r="M121" s="3"/>
      <c r="N121" s="3"/>
      <c r="O121" s="3"/>
    </row>
    <row r="122" spans="1:15" x14ac:dyDescent="0.25">
      <c r="A122" s="3"/>
      <c r="B122" s="3"/>
      <c r="C122" s="3"/>
      <c r="D122" s="3"/>
      <c r="E122" s="3"/>
      <c r="F122" s="3"/>
      <c r="G122" s="3"/>
      <c r="H122" s="3"/>
      <c r="I122" s="3"/>
      <c r="J122" s="3"/>
      <c r="K122" s="3"/>
      <c r="L122" s="3"/>
      <c r="M122" s="3"/>
      <c r="N122" s="3"/>
      <c r="O122" s="3"/>
    </row>
    <row r="123" spans="1:15" x14ac:dyDescent="0.25">
      <c r="A123" s="3"/>
      <c r="B123" s="3"/>
      <c r="C123" s="3"/>
      <c r="D123" s="3"/>
      <c r="E123" s="3"/>
      <c r="F123" s="3"/>
      <c r="G123" s="3"/>
      <c r="H123" s="3"/>
      <c r="I123" s="3"/>
      <c r="J123" s="3"/>
      <c r="K123" s="3"/>
      <c r="L123" s="3"/>
      <c r="M123" s="3"/>
      <c r="N123" s="3"/>
      <c r="O123" s="3"/>
    </row>
    <row r="124" spans="1:15" x14ac:dyDescent="0.25">
      <c r="A124" s="3"/>
      <c r="B124" s="3"/>
      <c r="C124" s="3"/>
      <c r="D124" s="3"/>
      <c r="E124" s="3"/>
      <c r="F124" s="3"/>
      <c r="G124" s="3"/>
      <c r="H124" s="3"/>
      <c r="I124" s="3"/>
      <c r="J124" s="3"/>
      <c r="K124" s="3"/>
      <c r="L124" s="3"/>
      <c r="M124" s="3"/>
      <c r="N124" s="3"/>
      <c r="O124" s="3"/>
    </row>
    <row r="125" spans="1:15" x14ac:dyDescent="0.25">
      <c r="A125" s="3"/>
      <c r="B125" s="3"/>
      <c r="C125" s="3"/>
      <c r="D125" s="3"/>
      <c r="E125" s="3"/>
      <c r="F125" s="3"/>
      <c r="G125" s="3"/>
      <c r="H125" s="3"/>
      <c r="I125" s="3"/>
      <c r="J125" s="3"/>
      <c r="K125" s="3"/>
      <c r="L125" s="3"/>
      <c r="M125" s="3"/>
      <c r="N125" s="3"/>
      <c r="O125" s="3"/>
    </row>
    <row r="126" spans="1:15" x14ac:dyDescent="0.25">
      <c r="A126" s="3"/>
      <c r="B126" s="3"/>
      <c r="C126" s="3"/>
      <c r="D126" s="3"/>
      <c r="E126" s="3"/>
      <c r="F126" s="3"/>
      <c r="G126" s="3"/>
      <c r="H126" s="3"/>
      <c r="I126" s="3"/>
      <c r="J126" s="3"/>
      <c r="K126" s="3"/>
      <c r="L126" s="3"/>
      <c r="M126" s="3"/>
      <c r="N126" s="3"/>
      <c r="O126" s="3"/>
    </row>
    <row r="127" spans="1:15" x14ac:dyDescent="0.25">
      <c r="A127" s="3"/>
      <c r="B127" s="3"/>
      <c r="C127" s="3"/>
      <c r="D127" s="3"/>
      <c r="E127" s="3"/>
      <c r="F127" s="3"/>
      <c r="G127" s="3"/>
      <c r="H127" s="3"/>
      <c r="I127" s="3"/>
      <c r="J127" s="3"/>
      <c r="K127" s="3"/>
      <c r="L127" s="3"/>
      <c r="M127" s="3"/>
      <c r="N127" s="3"/>
      <c r="O127" s="3"/>
    </row>
    <row r="128" spans="1:15" x14ac:dyDescent="0.25">
      <c r="A128" s="3"/>
      <c r="B128" s="3"/>
      <c r="C128" s="3"/>
      <c r="D128" s="3"/>
      <c r="E128" s="3"/>
      <c r="F128" s="3"/>
      <c r="G128" s="3"/>
      <c r="H128" s="3"/>
      <c r="I128" s="3"/>
      <c r="J128" s="3"/>
      <c r="K128" s="3"/>
      <c r="L128" s="3"/>
      <c r="M128" s="3"/>
      <c r="N128" s="3"/>
      <c r="O128" s="3"/>
    </row>
    <row r="129" spans="1:15" x14ac:dyDescent="0.25">
      <c r="A129" s="3"/>
      <c r="B129" s="3"/>
      <c r="C129" s="3"/>
      <c r="D129" s="3"/>
      <c r="E129" s="3"/>
      <c r="F129" s="3"/>
      <c r="G129" s="3"/>
      <c r="H129" s="3"/>
      <c r="I129" s="3"/>
      <c r="J129" s="3"/>
      <c r="K129" s="3"/>
      <c r="L129" s="3"/>
      <c r="M129" s="3"/>
      <c r="N129" s="3"/>
      <c r="O129" s="3"/>
    </row>
    <row r="130" spans="1:15" x14ac:dyDescent="0.25">
      <c r="A130" s="3"/>
      <c r="B130" s="3"/>
      <c r="C130" s="3"/>
      <c r="D130" s="3"/>
      <c r="E130" s="3"/>
      <c r="F130" s="3"/>
      <c r="G130" s="3"/>
      <c r="H130" s="3"/>
      <c r="I130" s="3"/>
      <c r="J130" s="3"/>
      <c r="K130" s="3"/>
      <c r="L130" s="3"/>
      <c r="M130" s="3"/>
      <c r="N130" s="3"/>
      <c r="O130" s="3"/>
    </row>
    <row r="131" spans="1:15" x14ac:dyDescent="0.25">
      <c r="A131" s="3"/>
      <c r="B131" s="3"/>
      <c r="C131" s="3"/>
      <c r="D131" s="3"/>
      <c r="E131" s="3"/>
      <c r="F131" s="3"/>
      <c r="G131" s="3"/>
      <c r="H131" s="3"/>
      <c r="I131" s="3"/>
      <c r="J131" s="3"/>
      <c r="K131" s="3"/>
      <c r="L131" s="3"/>
      <c r="M131" s="3"/>
      <c r="N131" s="3"/>
      <c r="O131" s="3"/>
    </row>
    <row r="132" spans="1:15" x14ac:dyDescent="0.25">
      <c r="A132" s="3"/>
      <c r="B132" s="3"/>
      <c r="C132" s="3"/>
      <c r="D132" s="3"/>
      <c r="E132" s="3"/>
      <c r="F132" s="3"/>
      <c r="G132" s="3"/>
      <c r="H132" s="3"/>
      <c r="I132" s="3"/>
      <c r="J132" s="3"/>
      <c r="K132" s="3"/>
      <c r="L132" s="3"/>
      <c r="M132" s="3"/>
      <c r="N132" s="3"/>
      <c r="O132" s="3"/>
    </row>
    <row r="133" spans="1:15" x14ac:dyDescent="0.25">
      <c r="A133" s="3"/>
      <c r="B133" s="3"/>
      <c r="C133" s="3"/>
      <c r="D133" s="3"/>
      <c r="E133" s="3"/>
      <c r="F133" s="3"/>
      <c r="G133" s="3"/>
      <c r="H133" s="3"/>
      <c r="I133" s="3"/>
      <c r="J133" s="3"/>
      <c r="K133" s="3"/>
      <c r="L133" s="3"/>
      <c r="M133" s="3"/>
      <c r="N133" s="3"/>
      <c r="O133" s="3"/>
    </row>
    <row r="134" spans="1:15" x14ac:dyDescent="0.25">
      <c r="A134" s="3"/>
      <c r="B134" s="3"/>
      <c r="C134" s="3"/>
      <c r="D134" s="3"/>
      <c r="E134" s="3"/>
      <c r="F134" s="3"/>
      <c r="G134" s="3"/>
      <c r="H134" s="3"/>
      <c r="I134" s="3"/>
      <c r="J134" s="3"/>
      <c r="K134" s="3"/>
      <c r="L134" s="3"/>
      <c r="M134" s="3"/>
      <c r="N134" s="3"/>
      <c r="O134" s="3"/>
    </row>
    <row r="135" spans="1:15" x14ac:dyDescent="0.25">
      <c r="A135" s="3"/>
      <c r="B135" s="3"/>
      <c r="C135" s="3"/>
      <c r="D135" s="3"/>
      <c r="E135" s="3"/>
      <c r="F135" s="3"/>
      <c r="G135" s="3"/>
      <c r="H135" s="3"/>
      <c r="I135" s="3"/>
      <c r="J135" s="3"/>
      <c r="K135" s="3"/>
      <c r="L135" s="3"/>
      <c r="M135" s="3"/>
      <c r="N135" s="3"/>
      <c r="O135" s="3"/>
    </row>
    <row r="136" spans="1:15" x14ac:dyDescent="0.25">
      <c r="A136" s="3"/>
      <c r="B136" s="3"/>
      <c r="C136" s="3"/>
      <c r="D136" s="3"/>
      <c r="E136" s="3"/>
      <c r="F136" s="3"/>
      <c r="G136" s="3"/>
      <c r="H136" s="3"/>
      <c r="I136" s="3"/>
      <c r="J136" s="3"/>
      <c r="K136" s="3"/>
      <c r="L136" s="3"/>
      <c r="M136" s="3"/>
      <c r="N136" s="3"/>
      <c r="O136" s="3"/>
    </row>
    <row r="137" spans="1:15" x14ac:dyDescent="0.25">
      <c r="A137" s="3"/>
      <c r="B137" s="3"/>
      <c r="C137" s="3"/>
      <c r="D137" s="3"/>
      <c r="E137" s="3"/>
      <c r="F137" s="3"/>
      <c r="G137" s="3"/>
      <c r="H137" s="3"/>
      <c r="I137" s="3"/>
      <c r="J137" s="3"/>
      <c r="K137" s="3"/>
      <c r="L137" s="3"/>
      <c r="M137" s="3"/>
      <c r="N137" s="3"/>
      <c r="O137" s="3"/>
    </row>
    <row r="138" spans="1:15" x14ac:dyDescent="0.25">
      <c r="A138" s="3"/>
      <c r="B138" s="3"/>
      <c r="C138" s="3"/>
      <c r="D138" s="3"/>
      <c r="E138" s="3"/>
      <c r="F138" s="3"/>
      <c r="G138" s="3"/>
      <c r="H138" s="3"/>
      <c r="I138" s="3"/>
      <c r="J138" s="3"/>
      <c r="K138" s="3"/>
      <c r="L138" s="3"/>
      <c r="M138" s="3"/>
      <c r="N138" s="3"/>
      <c r="O138" s="3"/>
    </row>
    <row r="139" spans="1:15" x14ac:dyDescent="0.25">
      <c r="A139" s="3"/>
      <c r="B139" s="3"/>
      <c r="C139" s="3"/>
      <c r="D139" s="3"/>
      <c r="E139" s="3"/>
      <c r="F139" s="3"/>
      <c r="G139" s="3"/>
      <c r="H139" s="3"/>
      <c r="I139" s="3"/>
      <c r="J139" s="3"/>
      <c r="K139" s="3"/>
      <c r="L139" s="3"/>
      <c r="M139" s="3"/>
      <c r="N139" s="3"/>
      <c r="O139" s="3"/>
    </row>
    <row r="140" spans="1:15" x14ac:dyDescent="0.25">
      <c r="A140" s="3"/>
      <c r="B140" s="3"/>
      <c r="C140" s="3"/>
      <c r="D140" s="3"/>
      <c r="E140" s="3"/>
      <c r="F140" s="3"/>
      <c r="G140" s="3"/>
      <c r="H140" s="3"/>
      <c r="I140" s="3"/>
      <c r="J140" s="3"/>
      <c r="K140" s="3"/>
      <c r="L140" s="3"/>
      <c r="M140" s="3"/>
      <c r="N140" s="3"/>
      <c r="O140" s="3"/>
    </row>
    <row r="141" spans="1:15" x14ac:dyDescent="0.25">
      <c r="A141" s="3"/>
      <c r="B141" s="3"/>
      <c r="C141" s="3"/>
      <c r="D141" s="3"/>
      <c r="E141" s="3"/>
      <c r="F141" s="3"/>
      <c r="G141" s="3"/>
      <c r="H141" s="3"/>
      <c r="I141" s="3"/>
      <c r="J141" s="3"/>
      <c r="K141" s="3"/>
      <c r="L141" s="3"/>
      <c r="M141" s="3"/>
      <c r="N141" s="3"/>
      <c r="O141" s="3"/>
    </row>
    <row r="142" spans="1:15" x14ac:dyDescent="0.25">
      <c r="A142" s="3"/>
      <c r="B142" s="3"/>
      <c r="C142" s="3"/>
      <c r="D142" s="3"/>
      <c r="E142" s="3"/>
      <c r="F142" s="3"/>
      <c r="G142" s="3"/>
      <c r="H142" s="3"/>
      <c r="I142" s="3"/>
      <c r="J142" s="3"/>
      <c r="K142" s="3"/>
      <c r="L142" s="3"/>
      <c r="M142" s="3"/>
      <c r="N142" s="3"/>
      <c r="O142" s="3"/>
    </row>
    <row r="143" spans="1:15" x14ac:dyDescent="0.25">
      <c r="A143" s="3"/>
      <c r="B143" s="3"/>
      <c r="C143" s="3"/>
      <c r="D143" s="3"/>
      <c r="E143" s="3"/>
      <c r="F143" s="3"/>
      <c r="G143" s="3"/>
      <c r="H143" s="3"/>
      <c r="I143" s="3"/>
      <c r="J143" s="3"/>
      <c r="K143" s="3"/>
      <c r="L143" s="3"/>
      <c r="M143" s="3"/>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50"/>
  <sheetViews>
    <sheetView workbookViewId="0"/>
  </sheetViews>
  <sheetFormatPr defaultColWidth="11.42578125" defaultRowHeight="15" x14ac:dyDescent="0.25"/>
  <cols>
    <col min="1" max="1" width="32.7109375" customWidth="1"/>
    <col min="2" max="2" width="43.7109375" customWidth="1"/>
  </cols>
  <sheetData>
    <row r="1" spans="1:15" x14ac:dyDescent="0.25">
      <c r="A1" s="2" t="s">
        <v>43</v>
      </c>
      <c r="B1" s="2"/>
      <c r="C1" s="2"/>
      <c r="D1" s="2"/>
      <c r="E1" s="2"/>
      <c r="F1" s="2"/>
      <c r="G1" s="2"/>
      <c r="H1" s="2"/>
      <c r="I1" s="2"/>
      <c r="J1" s="2"/>
      <c r="K1" s="2"/>
      <c r="L1" s="2"/>
      <c r="M1" s="2"/>
      <c r="N1" s="2"/>
      <c r="O1" s="2"/>
    </row>
    <row r="3" spans="1:15" x14ac:dyDescent="0.25">
      <c r="A3" t="s">
        <v>229</v>
      </c>
    </row>
    <row r="4" spans="1:15" x14ac:dyDescent="0.25">
      <c r="A4" t="s">
        <v>271</v>
      </c>
    </row>
    <row r="5" spans="1:15" x14ac:dyDescent="0.25">
      <c r="A5" t="s">
        <v>272</v>
      </c>
    </row>
    <row r="6" spans="1:15" x14ac:dyDescent="0.25">
      <c r="A6" t="s">
        <v>273</v>
      </c>
    </row>
    <row r="8" spans="1:15" x14ac:dyDescent="0.25">
      <c r="A8" s="6" t="str">
        <f>HYPERLINK("#TOC!A1", "&lt; Back to TOC")</f>
        <v>&lt; Back to TOC</v>
      </c>
    </row>
    <row r="10" spans="1:15" x14ac:dyDescent="0.25">
      <c r="A10" s="1" t="s">
        <v>48</v>
      </c>
      <c r="B10" s="1" t="s">
        <v>49</v>
      </c>
      <c r="C10" s="1" t="s">
        <v>50</v>
      </c>
      <c r="D10" s="1" t="s">
        <v>51</v>
      </c>
      <c r="E10" s="1" t="s">
        <v>52</v>
      </c>
      <c r="F10" s="1" t="s">
        <v>53</v>
      </c>
      <c r="G10" s="1" t="s">
        <v>54</v>
      </c>
      <c r="H10" s="1" t="s">
        <v>55</v>
      </c>
      <c r="I10" s="1" t="s">
        <v>56</v>
      </c>
      <c r="J10" s="1" t="s">
        <v>57</v>
      </c>
      <c r="K10" s="1" t="s">
        <v>58</v>
      </c>
      <c r="L10" s="1" t="s">
        <v>59</v>
      </c>
      <c r="M10" s="1" t="s">
        <v>60</v>
      </c>
    </row>
    <row r="11" spans="1:15" x14ac:dyDescent="0.25">
      <c r="A11" s="3" t="s">
        <v>61</v>
      </c>
      <c r="B11" s="3" t="s">
        <v>62</v>
      </c>
      <c r="C11" s="3" t="s">
        <v>63</v>
      </c>
      <c r="D11" s="3">
        <v>40.72569</v>
      </c>
      <c r="E11" s="3" t="s">
        <v>63</v>
      </c>
      <c r="F11" s="3" t="s">
        <v>63</v>
      </c>
      <c r="G11" s="3" t="s">
        <v>63</v>
      </c>
      <c r="H11" s="3">
        <v>54.210790000000003</v>
      </c>
      <c r="I11" s="3" t="s">
        <v>63</v>
      </c>
      <c r="J11" s="3" t="s">
        <v>63</v>
      </c>
      <c r="K11" s="3" t="s">
        <v>63</v>
      </c>
      <c r="L11" s="3" t="s">
        <v>63</v>
      </c>
      <c r="M11" s="3" t="s">
        <v>63</v>
      </c>
      <c r="N11" s="3"/>
      <c r="O11" s="3"/>
    </row>
    <row r="12" spans="1:15" x14ac:dyDescent="0.25">
      <c r="A12" s="3" t="s">
        <v>61</v>
      </c>
      <c r="B12" s="3" t="s">
        <v>64</v>
      </c>
      <c r="C12" s="3" t="s">
        <v>63</v>
      </c>
      <c r="D12" s="3">
        <v>74.782030000000006</v>
      </c>
      <c r="E12" s="3" t="s">
        <v>63</v>
      </c>
      <c r="F12" s="3">
        <v>72.23</v>
      </c>
      <c r="G12" s="3">
        <v>80.012129999999999</v>
      </c>
      <c r="H12" s="3" t="s">
        <v>63</v>
      </c>
      <c r="I12" s="3" t="s">
        <v>63</v>
      </c>
      <c r="J12" s="3" t="s">
        <v>63</v>
      </c>
      <c r="K12" s="3" t="s">
        <v>63</v>
      </c>
      <c r="L12" s="3">
        <v>82.608530000000002</v>
      </c>
      <c r="M12" s="3" t="s">
        <v>63</v>
      </c>
      <c r="N12" s="3"/>
      <c r="O12" s="3"/>
    </row>
    <row r="13" spans="1:15" x14ac:dyDescent="0.25">
      <c r="A13" s="3" t="s">
        <v>61</v>
      </c>
      <c r="B13" s="3" t="s">
        <v>65</v>
      </c>
      <c r="C13" s="3">
        <v>67.863969999999995</v>
      </c>
      <c r="D13" s="3" t="s">
        <v>63</v>
      </c>
      <c r="E13" s="3" t="s">
        <v>63</v>
      </c>
      <c r="F13" s="3" t="s">
        <v>63</v>
      </c>
      <c r="G13" s="3" t="s">
        <v>63</v>
      </c>
      <c r="H13" s="3" t="s">
        <v>63</v>
      </c>
      <c r="I13" s="3" t="s">
        <v>63</v>
      </c>
      <c r="J13" s="3" t="s">
        <v>63</v>
      </c>
      <c r="K13" s="3" t="s">
        <v>63</v>
      </c>
      <c r="L13" s="3" t="s">
        <v>63</v>
      </c>
      <c r="M13" s="3" t="s">
        <v>63</v>
      </c>
      <c r="N13" s="3"/>
      <c r="O13" s="3"/>
    </row>
    <row r="14" spans="1:15" x14ac:dyDescent="0.25">
      <c r="A14" s="3" t="s">
        <v>61</v>
      </c>
      <c r="B14" s="3" t="s">
        <v>66</v>
      </c>
      <c r="C14" s="3" t="s">
        <v>63</v>
      </c>
      <c r="D14" s="3">
        <v>88.35</v>
      </c>
      <c r="E14" s="3" t="s">
        <v>63</v>
      </c>
      <c r="F14" s="3" t="s">
        <v>63</v>
      </c>
      <c r="G14" s="3" t="s">
        <v>63</v>
      </c>
      <c r="H14" s="3" t="s">
        <v>63</v>
      </c>
      <c r="I14" s="3">
        <v>91.584310000000002</v>
      </c>
      <c r="J14" s="3" t="s">
        <v>63</v>
      </c>
      <c r="K14" s="3" t="s">
        <v>63</v>
      </c>
      <c r="L14" s="3" t="s">
        <v>63</v>
      </c>
      <c r="M14" s="3" t="s">
        <v>63</v>
      </c>
      <c r="N14" s="3"/>
      <c r="O14" s="3"/>
    </row>
    <row r="15" spans="1:15" x14ac:dyDescent="0.25">
      <c r="A15" s="3" t="s">
        <v>61</v>
      </c>
      <c r="B15" s="3" t="s">
        <v>68</v>
      </c>
      <c r="C15" s="3" t="s">
        <v>63</v>
      </c>
      <c r="D15" s="3">
        <v>99.782359999999997</v>
      </c>
      <c r="E15" s="3" t="s">
        <v>63</v>
      </c>
      <c r="F15" s="3" t="s">
        <v>63</v>
      </c>
      <c r="G15" s="3" t="s">
        <v>63</v>
      </c>
      <c r="H15" s="3">
        <v>99.875470000000007</v>
      </c>
      <c r="I15" s="3" t="s">
        <v>63</v>
      </c>
      <c r="J15" s="3" t="s">
        <v>63</v>
      </c>
      <c r="K15" s="3" t="s">
        <v>63</v>
      </c>
      <c r="L15" s="3" t="s">
        <v>63</v>
      </c>
      <c r="M15" s="3" t="s">
        <v>63</v>
      </c>
      <c r="N15" s="3"/>
      <c r="O15" s="3"/>
    </row>
    <row r="16" spans="1:15" x14ac:dyDescent="0.25">
      <c r="A16" s="3" t="s">
        <v>61</v>
      </c>
      <c r="B16" s="3" t="s">
        <v>69</v>
      </c>
      <c r="C16" s="3" t="s">
        <v>63</v>
      </c>
      <c r="D16" s="3" t="s">
        <v>63</v>
      </c>
      <c r="E16" s="3">
        <v>99.582880000000003</v>
      </c>
      <c r="F16" s="3" t="s">
        <v>63</v>
      </c>
      <c r="G16" s="3">
        <v>99.268810000000002</v>
      </c>
      <c r="H16" s="3" t="s">
        <v>63</v>
      </c>
      <c r="I16" s="3" t="s">
        <v>63</v>
      </c>
      <c r="J16" s="3" t="s">
        <v>63</v>
      </c>
      <c r="K16" s="3" t="s">
        <v>63</v>
      </c>
      <c r="L16" s="3" t="s">
        <v>63</v>
      </c>
      <c r="M16" s="3" t="s">
        <v>63</v>
      </c>
      <c r="N16" s="3"/>
      <c r="O16" s="3"/>
    </row>
    <row r="17" spans="1:15" x14ac:dyDescent="0.25">
      <c r="A17" s="3" t="s">
        <v>61</v>
      </c>
      <c r="B17" s="3" t="s">
        <v>70</v>
      </c>
      <c r="C17" s="3" t="s">
        <v>63</v>
      </c>
      <c r="D17" s="3" t="s">
        <v>63</v>
      </c>
      <c r="E17" s="3" t="s">
        <v>63</v>
      </c>
      <c r="F17" s="3" t="s">
        <v>63</v>
      </c>
      <c r="G17" s="3" t="s">
        <v>63</v>
      </c>
      <c r="H17" s="3" t="s">
        <v>63</v>
      </c>
      <c r="I17" s="3" t="s">
        <v>63</v>
      </c>
      <c r="J17" s="3">
        <v>98.214839999999995</v>
      </c>
      <c r="K17" s="3" t="s">
        <v>63</v>
      </c>
      <c r="L17" s="3" t="s">
        <v>63</v>
      </c>
      <c r="M17" s="3" t="s">
        <v>63</v>
      </c>
      <c r="N17" s="3"/>
      <c r="O17" s="3"/>
    </row>
    <row r="18" spans="1:15" x14ac:dyDescent="0.25">
      <c r="A18" s="3" t="s">
        <v>61</v>
      </c>
      <c r="B18" s="3" t="s">
        <v>71</v>
      </c>
      <c r="C18" s="3" t="s">
        <v>63</v>
      </c>
      <c r="D18" s="3">
        <v>75.221540000000005</v>
      </c>
      <c r="E18" s="3" t="s">
        <v>63</v>
      </c>
      <c r="F18" s="3" t="s">
        <v>63</v>
      </c>
      <c r="G18" s="3">
        <v>76.225459999999998</v>
      </c>
      <c r="H18" s="3" t="s">
        <v>63</v>
      </c>
      <c r="I18" s="3">
        <v>83.158109999999994</v>
      </c>
      <c r="J18" s="3" t="s">
        <v>63</v>
      </c>
      <c r="K18" s="3" t="s">
        <v>63</v>
      </c>
      <c r="L18" s="3" t="s">
        <v>63</v>
      </c>
      <c r="M18" s="3" t="s">
        <v>63</v>
      </c>
      <c r="N18" s="3"/>
      <c r="O18" s="3"/>
    </row>
    <row r="19" spans="1:15" x14ac:dyDescent="0.25">
      <c r="A19" s="3" t="s">
        <v>61</v>
      </c>
      <c r="B19" s="3" t="s">
        <v>72</v>
      </c>
      <c r="C19" s="3" t="s">
        <v>63</v>
      </c>
      <c r="D19" s="3" t="s">
        <v>63</v>
      </c>
      <c r="E19" s="3">
        <v>60.902889999999999</v>
      </c>
      <c r="F19" s="3" t="s">
        <v>63</v>
      </c>
      <c r="G19" s="3" t="s">
        <v>63</v>
      </c>
      <c r="H19" s="3" t="s">
        <v>63</v>
      </c>
      <c r="I19" s="3" t="s">
        <v>63</v>
      </c>
      <c r="J19" s="3" t="s">
        <v>63</v>
      </c>
      <c r="K19" s="3">
        <v>59.660899999999998</v>
      </c>
      <c r="L19" s="3" t="s">
        <v>63</v>
      </c>
      <c r="M19" s="3" t="s">
        <v>63</v>
      </c>
      <c r="N19" s="3"/>
      <c r="O19" s="3"/>
    </row>
    <row r="20" spans="1:15" x14ac:dyDescent="0.25">
      <c r="A20" s="3" t="s">
        <v>61</v>
      </c>
      <c r="B20" s="3" t="s">
        <v>74</v>
      </c>
      <c r="C20" s="3" t="s">
        <v>63</v>
      </c>
      <c r="D20" s="3" t="s">
        <v>63</v>
      </c>
      <c r="E20" s="3">
        <v>98.018940000000001</v>
      </c>
      <c r="F20" s="3" t="s">
        <v>63</v>
      </c>
      <c r="G20" s="3" t="s">
        <v>63</v>
      </c>
      <c r="H20" s="3" t="s">
        <v>63</v>
      </c>
      <c r="I20" s="3" t="s">
        <v>63</v>
      </c>
      <c r="J20" s="3">
        <v>98.862719999999996</v>
      </c>
      <c r="K20" s="3" t="s">
        <v>63</v>
      </c>
      <c r="L20" s="3" t="s">
        <v>63</v>
      </c>
      <c r="M20" s="3" t="s">
        <v>63</v>
      </c>
      <c r="N20" s="3"/>
      <c r="O20" s="3"/>
    </row>
    <row r="21" spans="1:15" x14ac:dyDescent="0.25">
      <c r="A21" s="3" t="s">
        <v>61</v>
      </c>
      <c r="B21" s="3" t="s">
        <v>75</v>
      </c>
      <c r="C21" s="3" t="s">
        <v>63</v>
      </c>
      <c r="D21" s="3" t="s">
        <v>63</v>
      </c>
      <c r="E21" s="3" t="s">
        <v>63</v>
      </c>
      <c r="F21" s="3" t="s">
        <v>63</v>
      </c>
      <c r="G21" s="3" t="s">
        <v>63</v>
      </c>
      <c r="H21" s="3" t="s">
        <v>63</v>
      </c>
      <c r="I21" s="3">
        <v>99.853989999999996</v>
      </c>
      <c r="J21" s="3" t="s">
        <v>63</v>
      </c>
      <c r="K21" s="3" t="s">
        <v>63</v>
      </c>
      <c r="L21" s="3" t="s">
        <v>63</v>
      </c>
      <c r="M21" s="3" t="s">
        <v>63</v>
      </c>
      <c r="N21" s="3"/>
      <c r="O21" s="3"/>
    </row>
    <row r="22" spans="1:15" x14ac:dyDescent="0.25">
      <c r="A22" s="3" t="s">
        <v>77</v>
      </c>
      <c r="B22" s="3" t="s">
        <v>79</v>
      </c>
      <c r="C22" s="3">
        <v>71.068430000000006</v>
      </c>
      <c r="D22" s="3" t="s">
        <v>63</v>
      </c>
      <c r="E22" s="3" t="s">
        <v>63</v>
      </c>
      <c r="F22" s="3" t="s">
        <v>63</v>
      </c>
      <c r="G22" s="3">
        <v>72.282769999999999</v>
      </c>
      <c r="H22" s="3" t="s">
        <v>63</v>
      </c>
      <c r="I22" s="3" t="s">
        <v>63</v>
      </c>
      <c r="J22" s="3" t="s">
        <v>63</v>
      </c>
      <c r="K22" s="3" t="s">
        <v>63</v>
      </c>
      <c r="L22" s="3" t="s">
        <v>63</v>
      </c>
      <c r="M22" s="3" t="s">
        <v>63</v>
      </c>
      <c r="N22" s="3"/>
      <c r="O22" s="3"/>
    </row>
    <row r="23" spans="1:15" x14ac:dyDescent="0.25">
      <c r="A23" s="3" t="s">
        <v>77</v>
      </c>
      <c r="B23" s="3" t="s">
        <v>233</v>
      </c>
      <c r="C23" s="3">
        <v>96.69</v>
      </c>
      <c r="D23" s="3" t="s">
        <v>63</v>
      </c>
      <c r="E23" s="3">
        <v>93.28</v>
      </c>
      <c r="F23" s="3" t="s">
        <v>63</v>
      </c>
      <c r="G23" s="3">
        <v>97.21</v>
      </c>
      <c r="H23" s="3" t="s">
        <v>63</v>
      </c>
      <c r="I23" s="3" t="s">
        <v>63</v>
      </c>
      <c r="J23" s="3" t="s">
        <v>63</v>
      </c>
      <c r="K23" s="3" t="s">
        <v>63</v>
      </c>
      <c r="L23" s="3" t="s">
        <v>63</v>
      </c>
      <c r="M23" s="3" t="s">
        <v>63</v>
      </c>
      <c r="N23" s="3"/>
      <c r="O23" s="3"/>
    </row>
    <row r="24" spans="1:15" x14ac:dyDescent="0.25">
      <c r="A24" s="3" t="s">
        <v>77</v>
      </c>
      <c r="B24" s="3" t="s">
        <v>82</v>
      </c>
      <c r="C24" s="3" t="s">
        <v>63</v>
      </c>
      <c r="D24" s="3" t="s">
        <v>63</v>
      </c>
      <c r="E24" s="3">
        <v>95.24</v>
      </c>
      <c r="F24" s="3" t="s">
        <v>63</v>
      </c>
      <c r="G24" s="3" t="s">
        <v>63</v>
      </c>
      <c r="H24" s="3" t="s">
        <v>63</v>
      </c>
      <c r="I24" s="3" t="s">
        <v>63</v>
      </c>
      <c r="J24" s="3">
        <v>96.595359999999999</v>
      </c>
      <c r="K24" s="3" t="s">
        <v>63</v>
      </c>
      <c r="L24" s="3" t="s">
        <v>63</v>
      </c>
      <c r="M24" s="3" t="s">
        <v>63</v>
      </c>
      <c r="N24" s="3"/>
      <c r="O24" s="3"/>
    </row>
    <row r="25" spans="1:15" x14ac:dyDescent="0.25">
      <c r="A25" s="3" t="s">
        <v>77</v>
      </c>
      <c r="B25" s="3" t="s">
        <v>84</v>
      </c>
      <c r="C25" s="3" t="s">
        <v>63</v>
      </c>
      <c r="D25" s="3" t="s">
        <v>63</v>
      </c>
      <c r="E25" s="3">
        <v>67.137649999999994</v>
      </c>
      <c r="F25" s="3" t="s">
        <v>63</v>
      </c>
      <c r="G25" s="3" t="s">
        <v>63</v>
      </c>
      <c r="H25" s="3" t="s">
        <v>63</v>
      </c>
      <c r="I25" s="3" t="s">
        <v>63</v>
      </c>
      <c r="J25" s="3">
        <v>85.89622</v>
      </c>
      <c r="K25" s="3" t="s">
        <v>63</v>
      </c>
      <c r="L25" s="3" t="s">
        <v>63</v>
      </c>
      <c r="M25" s="3" t="s">
        <v>63</v>
      </c>
      <c r="N25" s="3"/>
      <c r="O25" s="3"/>
    </row>
    <row r="26" spans="1:15" x14ac:dyDescent="0.25">
      <c r="A26" s="3" t="s">
        <v>77</v>
      </c>
      <c r="B26" s="3" t="s">
        <v>86</v>
      </c>
      <c r="C26" s="3">
        <v>96.52</v>
      </c>
      <c r="D26" s="3" t="s">
        <v>63</v>
      </c>
      <c r="E26" s="3" t="s">
        <v>63</v>
      </c>
      <c r="F26" s="3" t="s">
        <v>63</v>
      </c>
      <c r="G26" s="3">
        <v>97.899959999999993</v>
      </c>
      <c r="H26" s="3" t="s">
        <v>63</v>
      </c>
      <c r="I26" s="3" t="s">
        <v>63</v>
      </c>
      <c r="J26" s="3" t="s">
        <v>63</v>
      </c>
      <c r="K26" s="3">
        <v>98.590950000000007</v>
      </c>
      <c r="L26" s="3" t="s">
        <v>63</v>
      </c>
      <c r="M26" s="3" t="s">
        <v>63</v>
      </c>
      <c r="N26" s="3"/>
      <c r="O26" s="3"/>
    </row>
    <row r="27" spans="1:15" x14ac:dyDescent="0.25">
      <c r="A27" s="3" t="s">
        <v>77</v>
      </c>
      <c r="B27" s="3" t="s">
        <v>87</v>
      </c>
      <c r="C27" s="3" t="s">
        <v>63</v>
      </c>
      <c r="D27" s="3" t="s">
        <v>63</v>
      </c>
      <c r="E27" s="3" t="s">
        <v>63</v>
      </c>
      <c r="F27" s="3" t="s">
        <v>63</v>
      </c>
      <c r="G27" s="3" t="s">
        <v>63</v>
      </c>
      <c r="H27" s="3" t="s">
        <v>63</v>
      </c>
      <c r="I27" s="3">
        <v>83.183130000000006</v>
      </c>
      <c r="J27" s="3" t="s">
        <v>63</v>
      </c>
      <c r="K27" s="3" t="s">
        <v>63</v>
      </c>
      <c r="L27" s="3" t="s">
        <v>63</v>
      </c>
      <c r="M27" s="3" t="s">
        <v>63</v>
      </c>
      <c r="N27" s="3"/>
      <c r="O27" s="3"/>
    </row>
    <row r="28" spans="1:15" x14ac:dyDescent="0.25">
      <c r="A28" s="3" t="s">
        <v>77</v>
      </c>
      <c r="B28" s="3" t="s">
        <v>252</v>
      </c>
      <c r="C28" s="3" t="s">
        <v>63</v>
      </c>
      <c r="D28" s="3" t="s">
        <v>63</v>
      </c>
      <c r="E28" s="3" t="s">
        <v>63</v>
      </c>
      <c r="F28" s="3">
        <v>87.45</v>
      </c>
      <c r="G28" s="3" t="s">
        <v>63</v>
      </c>
      <c r="H28" s="3" t="s">
        <v>63</v>
      </c>
      <c r="I28" s="3" t="s">
        <v>63</v>
      </c>
      <c r="J28" s="3" t="s">
        <v>63</v>
      </c>
      <c r="K28" s="3">
        <v>91.873990000000006</v>
      </c>
      <c r="L28" s="3" t="s">
        <v>63</v>
      </c>
      <c r="M28" s="3" t="s">
        <v>63</v>
      </c>
      <c r="N28" s="3"/>
      <c r="O28" s="3"/>
    </row>
    <row r="29" spans="1:15" x14ac:dyDescent="0.25">
      <c r="A29" s="3" t="s">
        <v>77</v>
      </c>
      <c r="B29" s="3" t="s">
        <v>89</v>
      </c>
      <c r="C29" s="3" t="s">
        <v>63</v>
      </c>
      <c r="D29" s="3" t="s">
        <v>63</v>
      </c>
      <c r="E29" s="3" t="s">
        <v>63</v>
      </c>
      <c r="F29" s="3">
        <v>98.135199999999998</v>
      </c>
      <c r="G29" s="3" t="s">
        <v>63</v>
      </c>
      <c r="H29" s="3" t="s">
        <v>63</v>
      </c>
      <c r="I29" s="3">
        <v>98.132300000000001</v>
      </c>
      <c r="J29" s="3" t="s">
        <v>63</v>
      </c>
      <c r="K29" s="3" t="s">
        <v>63</v>
      </c>
      <c r="L29" s="3" t="s">
        <v>63</v>
      </c>
      <c r="M29" s="3" t="s">
        <v>63</v>
      </c>
      <c r="N29" s="3"/>
      <c r="O29" s="3"/>
    </row>
    <row r="30" spans="1:15" x14ac:dyDescent="0.25">
      <c r="A30" s="3" t="s">
        <v>77</v>
      </c>
      <c r="B30" s="3" t="s">
        <v>90</v>
      </c>
      <c r="C30" s="3" t="s">
        <v>63</v>
      </c>
      <c r="D30" s="3" t="s">
        <v>63</v>
      </c>
      <c r="E30" s="3" t="s">
        <v>63</v>
      </c>
      <c r="F30" s="3" t="s">
        <v>63</v>
      </c>
      <c r="G30" s="3" t="s">
        <v>63</v>
      </c>
      <c r="H30" s="3" t="s">
        <v>63</v>
      </c>
      <c r="I30" s="3">
        <v>80.484930000000006</v>
      </c>
      <c r="J30" s="3" t="s">
        <v>63</v>
      </c>
      <c r="K30" s="3" t="s">
        <v>63</v>
      </c>
      <c r="L30" s="3" t="s">
        <v>63</v>
      </c>
      <c r="M30" s="3" t="s">
        <v>63</v>
      </c>
      <c r="N30" s="3"/>
      <c r="O30" s="3"/>
    </row>
    <row r="31" spans="1:15" x14ac:dyDescent="0.25">
      <c r="A31" s="3" t="s">
        <v>77</v>
      </c>
      <c r="B31" s="3" t="s">
        <v>91</v>
      </c>
      <c r="C31" s="3" t="s">
        <v>63</v>
      </c>
      <c r="D31" s="3">
        <v>95.528099999999995</v>
      </c>
      <c r="E31" s="3" t="s">
        <v>63</v>
      </c>
      <c r="F31" s="3" t="s">
        <v>63</v>
      </c>
      <c r="G31" s="3">
        <v>96.572670000000002</v>
      </c>
      <c r="H31" s="3" t="s">
        <v>63</v>
      </c>
      <c r="I31" s="3" t="s">
        <v>63</v>
      </c>
      <c r="J31" s="3" t="s">
        <v>63</v>
      </c>
      <c r="K31" s="3" t="s">
        <v>63</v>
      </c>
      <c r="L31" s="3" t="s">
        <v>63</v>
      </c>
      <c r="M31" s="3" t="s">
        <v>63</v>
      </c>
      <c r="N31" s="3"/>
      <c r="O31" s="3"/>
    </row>
    <row r="32" spans="1:15" x14ac:dyDescent="0.25">
      <c r="A32" s="3" t="s">
        <v>92</v>
      </c>
      <c r="B32" s="3" t="s">
        <v>93</v>
      </c>
      <c r="C32" s="3" t="s">
        <v>63</v>
      </c>
      <c r="D32" s="3" t="s">
        <v>63</v>
      </c>
      <c r="E32" s="3" t="s">
        <v>63</v>
      </c>
      <c r="F32" s="3" t="s">
        <v>63</v>
      </c>
      <c r="G32" s="3" t="s">
        <v>63</v>
      </c>
      <c r="H32" s="3" t="s">
        <v>63</v>
      </c>
      <c r="I32" s="3" t="s">
        <v>63</v>
      </c>
      <c r="J32" s="3">
        <v>94.956850000000003</v>
      </c>
      <c r="K32" s="3" t="s">
        <v>63</v>
      </c>
      <c r="L32" s="3" t="s">
        <v>63</v>
      </c>
      <c r="M32" s="3" t="s">
        <v>63</v>
      </c>
      <c r="N32" s="3"/>
      <c r="O32" s="3"/>
    </row>
    <row r="33" spans="1:15" x14ac:dyDescent="0.25">
      <c r="A33" s="3" t="s">
        <v>92</v>
      </c>
      <c r="B33" s="3" t="s">
        <v>96</v>
      </c>
      <c r="C33" s="3" t="s">
        <v>63</v>
      </c>
      <c r="D33" s="3" t="s">
        <v>63</v>
      </c>
      <c r="E33" s="3">
        <v>99.76952</v>
      </c>
      <c r="F33" s="3" t="s">
        <v>63</v>
      </c>
      <c r="G33" s="3" t="s">
        <v>63</v>
      </c>
      <c r="H33" s="3" t="s">
        <v>63</v>
      </c>
      <c r="I33" s="3" t="s">
        <v>63</v>
      </c>
      <c r="J33" s="3" t="s">
        <v>63</v>
      </c>
      <c r="K33" s="3" t="s">
        <v>63</v>
      </c>
      <c r="L33" s="3" t="s">
        <v>63</v>
      </c>
      <c r="M33" s="3" t="s">
        <v>63</v>
      </c>
      <c r="N33" s="3"/>
      <c r="O33" s="3"/>
    </row>
    <row r="34" spans="1:15" x14ac:dyDescent="0.25">
      <c r="A34" s="3" t="s">
        <v>92</v>
      </c>
      <c r="B34" s="3" t="s">
        <v>254</v>
      </c>
      <c r="C34" s="3" t="s">
        <v>63</v>
      </c>
      <c r="D34" s="3" t="s">
        <v>63</v>
      </c>
      <c r="E34" s="3">
        <v>99.739660000000001</v>
      </c>
      <c r="F34" s="3" t="s">
        <v>63</v>
      </c>
      <c r="G34" s="3" t="s">
        <v>63</v>
      </c>
      <c r="H34" s="3" t="s">
        <v>63</v>
      </c>
      <c r="I34" s="3" t="s">
        <v>63</v>
      </c>
      <c r="J34" s="3" t="s">
        <v>63</v>
      </c>
      <c r="K34" s="3" t="s">
        <v>63</v>
      </c>
      <c r="L34" s="3" t="s">
        <v>63</v>
      </c>
      <c r="M34" s="3" t="s">
        <v>63</v>
      </c>
      <c r="N34" s="3"/>
      <c r="O34" s="3"/>
    </row>
    <row r="35" spans="1:15" x14ac:dyDescent="0.25">
      <c r="A35" s="3" t="s">
        <v>92</v>
      </c>
      <c r="B35" s="3" t="s">
        <v>257</v>
      </c>
      <c r="C35" s="3" t="s">
        <v>63</v>
      </c>
      <c r="D35" s="3" t="s">
        <v>63</v>
      </c>
      <c r="E35" s="3" t="s">
        <v>63</v>
      </c>
      <c r="F35" s="3">
        <v>99.903689999999997</v>
      </c>
      <c r="G35" s="3" t="s">
        <v>63</v>
      </c>
      <c r="H35" s="3" t="s">
        <v>63</v>
      </c>
      <c r="I35" s="3" t="s">
        <v>63</v>
      </c>
      <c r="J35" s="3" t="s">
        <v>63</v>
      </c>
      <c r="K35" s="3">
        <v>96.528700000000001</v>
      </c>
      <c r="L35" s="3" t="s">
        <v>63</v>
      </c>
      <c r="M35" s="3" t="s">
        <v>63</v>
      </c>
      <c r="N35" s="3"/>
      <c r="O35" s="3"/>
    </row>
    <row r="36" spans="1:15" x14ac:dyDescent="0.25">
      <c r="A36" s="3" t="s">
        <v>92</v>
      </c>
      <c r="B36" s="3" t="s">
        <v>258</v>
      </c>
      <c r="C36" s="3" t="s">
        <v>63</v>
      </c>
      <c r="D36" s="3">
        <v>99.597790000000003</v>
      </c>
      <c r="E36" s="3" t="s">
        <v>63</v>
      </c>
      <c r="F36" s="3" t="s">
        <v>63</v>
      </c>
      <c r="G36" s="3" t="s">
        <v>63</v>
      </c>
      <c r="H36" s="3" t="s">
        <v>63</v>
      </c>
      <c r="I36" s="3" t="s">
        <v>63</v>
      </c>
      <c r="J36" s="3" t="s">
        <v>63</v>
      </c>
      <c r="K36" s="3" t="s">
        <v>63</v>
      </c>
      <c r="L36" s="3" t="s">
        <v>63</v>
      </c>
      <c r="M36" s="3" t="s">
        <v>63</v>
      </c>
      <c r="N36" s="3"/>
      <c r="O36" s="3"/>
    </row>
    <row r="37" spans="1:15" x14ac:dyDescent="0.25">
      <c r="A37" s="3" t="s">
        <v>92</v>
      </c>
      <c r="B37" s="3" t="s">
        <v>122</v>
      </c>
      <c r="C37" s="3" t="s">
        <v>63</v>
      </c>
      <c r="D37" s="3" t="s">
        <v>63</v>
      </c>
      <c r="E37" s="3">
        <v>99.089500000000001</v>
      </c>
      <c r="F37" s="3" t="s">
        <v>63</v>
      </c>
      <c r="G37" s="3" t="s">
        <v>63</v>
      </c>
      <c r="H37" s="3" t="s">
        <v>63</v>
      </c>
      <c r="I37" s="3" t="s">
        <v>63</v>
      </c>
      <c r="J37" s="3" t="s">
        <v>63</v>
      </c>
      <c r="K37" s="3" t="s">
        <v>63</v>
      </c>
      <c r="L37" s="3" t="s">
        <v>63</v>
      </c>
      <c r="M37" s="3" t="s">
        <v>63</v>
      </c>
      <c r="N37" s="3"/>
      <c r="O37" s="3"/>
    </row>
    <row r="38" spans="1:15" x14ac:dyDescent="0.25">
      <c r="A38" s="3" t="s">
        <v>92</v>
      </c>
      <c r="B38" s="3" t="s">
        <v>124</v>
      </c>
      <c r="C38" s="3" t="s">
        <v>63</v>
      </c>
      <c r="D38" s="3" t="s">
        <v>63</v>
      </c>
      <c r="E38" s="3" t="s">
        <v>63</v>
      </c>
      <c r="F38" s="3">
        <v>99.81</v>
      </c>
      <c r="G38" s="3" t="s">
        <v>63</v>
      </c>
      <c r="H38" s="3" t="s">
        <v>63</v>
      </c>
      <c r="I38" s="3" t="s">
        <v>63</v>
      </c>
      <c r="J38" s="3" t="s">
        <v>63</v>
      </c>
      <c r="K38" s="3" t="s">
        <v>63</v>
      </c>
      <c r="L38" s="3" t="s">
        <v>63</v>
      </c>
      <c r="M38" s="3" t="s">
        <v>63</v>
      </c>
      <c r="N38" s="3"/>
      <c r="O38" s="3"/>
    </row>
    <row r="39" spans="1:15" x14ac:dyDescent="0.25">
      <c r="A39" s="3" t="s">
        <v>92</v>
      </c>
      <c r="B39" s="3" t="s">
        <v>126</v>
      </c>
      <c r="C39" s="3" t="s">
        <v>63</v>
      </c>
      <c r="D39" s="3">
        <v>99.951719999999995</v>
      </c>
      <c r="E39" s="3" t="s">
        <v>63</v>
      </c>
      <c r="F39" s="3" t="s">
        <v>63</v>
      </c>
      <c r="G39" s="3">
        <v>99.306799999999996</v>
      </c>
      <c r="H39" s="3" t="s">
        <v>63</v>
      </c>
      <c r="I39" s="3" t="s">
        <v>63</v>
      </c>
      <c r="J39" s="3" t="s">
        <v>63</v>
      </c>
      <c r="K39" s="3" t="s">
        <v>63</v>
      </c>
      <c r="L39" s="3" t="s">
        <v>63</v>
      </c>
      <c r="M39" s="3" t="s">
        <v>63</v>
      </c>
      <c r="N39" s="3"/>
      <c r="O39" s="3"/>
    </row>
    <row r="40" spans="1:15" x14ac:dyDescent="0.25">
      <c r="A40" s="3" t="s">
        <v>92</v>
      </c>
      <c r="B40" s="3" t="s">
        <v>132</v>
      </c>
      <c r="C40" s="3" t="s">
        <v>63</v>
      </c>
      <c r="D40" s="3" t="s">
        <v>63</v>
      </c>
      <c r="E40" s="3" t="s">
        <v>63</v>
      </c>
      <c r="F40" s="3">
        <v>99.580489999999998</v>
      </c>
      <c r="G40" s="3" t="s">
        <v>63</v>
      </c>
      <c r="H40" s="3" t="s">
        <v>63</v>
      </c>
      <c r="I40" s="3" t="s">
        <v>63</v>
      </c>
      <c r="J40" s="3" t="s">
        <v>63</v>
      </c>
      <c r="K40" s="3" t="s">
        <v>63</v>
      </c>
      <c r="L40" s="3" t="s">
        <v>63</v>
      </c>
      <c r="M40" s="3" t="s">
        <v>63</v>
      </c>
      <c r="N40" s="3"/>
      <c r="O40" s="3"/>
    </row>
    <row r="41" spans="1:15" x14ac:dyDescent="0.25">
      <c r="A41" s="3" t="s">
        <v>92</v>
      </c>
      <c r="B41" s="3" t="s">
        <v>235</v>
      </c>
      <c r="C41" s="3">
        <v>99.67774</v>
      </c>
      <c r="D41" s="3" t="s">
        <v>63</v>
      </c>
      <c r="E41" s="3" t="s">
        <v>63</v>
      </c>
      <c r="F41" s="3">
        <v>99.34</v>
      </c>
      <c r="G41" s="3" t="s">
        <v>63</v>
      </c>
      <c r="H41" s="3">
        <v>99.730840000000001</v>
      </c>
      <c r="I41" s="3">
        <v>99.688950000000006</v>
      </c>
      <c r="J41" s="3">
        <v>99.702600000000004</v>
      </c>
      <c r="K41" s="3" t="s">
        <v>63</v>
      </c>
      <c r="L41" s="3" t="s">
        <v>63</v>
      </c>
      <c r="M41" s="3" t="s">
        <v>63</v>
      </c>
      <c r="N41" s="3"/>
      <c r="O41" s="3"/>
    </row>
    <row r="42" spans="1:15" x14ac:dyDescent="0.25">
      <c r="A42" s="3" t="s">
        <v>134</v>
      </c>
      <c r="B42" s="3" t="s">
        <v>135</v>
      </c>
      <c r="C42" s="3">
        <v>92.262960000000007</v>
      </c>
      <c r="D42" s="3" t="s">
        <v>63</v>
      </c>
      <c r="E42" s="3" t="s">
        <v>63</v>
      </c>
      <c r="F42" s="3" t="s">
        <v>63</v>
      </c>
      <c r="G42" s="3" t="s">
        <v>63</v>
      </c>
      <c r="H42" s="3" t="s">
        <v>63</v>
      </c>
      <c r="I42" s="3" t="s">
        <v>63</v>
      </c>
      <c r="J42" s="3" t="s">
        <v>63</v>
      </c>
      <c r="K42" s="3" t="s">
        <v>63</v>
      </c>
      <c r="L42" s="3" t="s">
        <v>63</v>
      </c>
      <c r="M42" s="3" t="s">
        <v>63</v>
      </c>
      <c r="N42" s="3"/>
      <c r="O42" s="3"/>
    </row>
    <row r="43" spans="1:15" x14ac:dyDescent="0.25">
      <c r="A43" s="3" t="s">
        <v>134</v>
      </c>
      <c r="B43" s="3" t="s">
        <v>137</v>
      </c>
      <c r="C43" s="3" t="s">
        <v>63</v>
      </c>
      <c r="D43" s="3" t="s">
        <v>63</v>
      </c>
      <c r="E43" s="3">
        <v>98.454800000000006</v>
      </c>
      <c r="F43" s="3" t="s">
        <v>63</v>
      </c>
      <c r="G43" s="3" t="s">
        <v>63</v>
      </c>
      <c r="H43" s="3" t="s">
        <v>63</v>
      </c>
      <c r="I43" s="3" t="s">
        <v>63</v>
      </c>
      <c r="J43" s="3" t="s">
        <v>63</v>
      </c>
      <c r="K43" s="3" t="s">
        <v>63</v>
      </c>
      <c r="L43" s="3" t="s">
        <v>63</v>
      </c>
      <c r="M43" s="3" t="s">
        <v>63</v>
      </c>
      <c r="N43" s="3"/>
      <c r="O43" s="3"/>
    </row>
    <row r="44" spans="1:15" x14ac:dyDescent="0.25">
      <c r="A44" s="3" t="s">
        <v>134</v>
      </c>
      <c r="B44" s="3" t="s">
        <v>138</v>
      </c>
      <c r="C44" s="3" t="s">
        <v>63</v>
      </c>
      <c r="D44" s="3">
        <v>84.28</v>
      </c>
      <c r="E44" s="3" t="s">
        <v>63</v>
      </c>
      <c r="F44" s="3" t="s">
        <v>63</v>
      </c>
      <c r="G44" s="3" t="s">
        <v>63</v>
      </c>
      <c r="H44" s="3" t="s">
        <v>63</v>
      </c>
      <c r="I44" s="3">
        <v>96.183509999999998</v>
      </c>
      <c r="J44" s="3" t="s">
        <v>63</v>
      </c>
      <c r="K44" s="3" t="s">
        <v>63</v>
      </c>
      <c r="L44" s="3" t="s">
        <v>63</v>
      </c>
      <c r="M44" s="3" t="s">
        <v>63</v>
      </c>
      <c r="N44" s="3"/>
      <c r="O44" s="3"/>
    </row>
    <row r="45" spans="1:15" x14ac:dyDescent="0.25">
      <c r="A45" s="3" t="s">
        <v>134</v>
      </c>
      <c r="B45" s="3" t="s">
        <v>274</v>
      </c>
      <c r="C45" s="3" t="s">
        <v>63</v>
      </c>
      <c r="D45" s="3">
        <v>92.96</v>
      </c>
      <c r="E45" s="3">
        <v>92.57</v>
      </c>
      <c r="F45" s="3">
        <v>95.59</v>
      </c>
      <c r="G45" s="3">
        <v>93.18</v>
      </c>
      <c r="H45" s="3">
        <v>96.94</v>
      </c>
      <c r="I45" s="3">
        <v>96.37</v>
      </c>
      <c r="J45" s="3">
        <v>97.31</v>
      </c>
      <c r="K45" s="3">
        <v>97.32</v>
      </c>
      <c r="L45" s="3" t="s">
        <v>63</v>
      </c>
      <c r="M45" s="3" t="s">
        <v>63</v>
      </c>
      <c r="N45" s="3"/>
      <c r="O45" s="3"/>
    </row>
    <row r="46" spans="1:15" x14ac:dyDescent="0.25">
      <c r="A46" s="3" t="s">
        <v>134</v>
      </c>
      <c r="B46" s="3" t="s">
        <v>139</v>
      </c>
      <c r="C46" s="3" t="s">
        <v>63</v>
      </c>
      <c r="D46" s="3">
        <v>94.9</v>
      </c>
      <c r="E46" s="3">
        <v>95.91</v>
      </c>
      <c r="F46" s="3">
        <v>96.02</v>
      </c>
      <c r="G46" s="3">
        <v>96.72</v>
      </c>
      <c r="H46" s="3">
        <v>97</v>
      </c>
      <c r="I46" s="3">
        <v>93.84</v>
      </c>
      <c r="J46" s="3">
        <v>94.74</v>
      </c>
      <c r="K46" s="3">
        <v>95.16</v>
      </c>
      <c r="L46" s="3" t="s">
        <v>63</v>
      </c>
      <c r="M46" s="3" t="s">
        <v>63</v>
      </c>
      <c r="N46" s="3"/>
      <c r="O46" s="3"/>
    </row>
    <row r="47" spans="1:15" x14ac:dyDescent="0.25">
      <c r="A47" s="3" t="s">
        <v>134</v>
      </c>
      <c r="B47" s="3" t="s">
        <v>140</v>
      </c>
      <c r="C47" s="3" t="s">
        <v>63</v>
      </c>
      <c r="D47" s="3">
        <v>96.34</v>
      </c>
      <c r="E47" s="3" t="s">
        <v>63</v>
      </c>
      <c r="F47" s="3">
        <v>95.88</v>
      </c>
      <c r="G47" s="3" t="s">
        <v>63</v>
      </c>
      <c r="H47" s="3">
        <v>96.7</v>
      </c>
      <c r="I47" s="3" t="s">
        <v>63</v>
      </c>
      <c r="J47" s="3">
        <v>96.3</v>
      </c>
      <c r="K47" s="3" t="s">
        <v>63</v>
      </c>
      <c r="L47" s="3" t="s">
        <v>63</v>
      </c>
      <c r="M47" s="3" t="s">
        <v>63</v>
      </c>
      <c r="N47" s="3"/>
      <c r="O47" s="3"/>
    </row>
    <row r="48" spans="1:15" x14ac:dyDescent="0.25">
      <c r="A48" s="3" t="s">
        <v>134</v>
      </c>
      <c r="B48" s="3" t="s">
        <v>141</v>
      </c>
      <c r="C48" s="3">
        <v>90.59966</v>
      </c>
      <c r="D48" s="3">
        <v>90.2</v>
      </c>
      <c r="E48" s="3">
        <v>90.92</v>
      </c>
      <c r="F48" s="3">
        <v>90.93</v>
      </c>
      <c r="G48" s="3">
        <v>91.8</v>
      </c>
      <c r="H48" s="3">
        <v>92.048670000000001</v>
      </c>
      <c r="I48" s="3">
        <v>92.34</v>
      </c>
      <c r="J48" s="3">
        <v>92.66</v>
      </c>
      <c r="K48" s="3">
        <v>93</v>
      </c>
      <c r="L48" s="3" t="s">
        <v>63</v>
      </c>
      <c r="M48" s="3" t="s">
        <v>63</v>
      </c>
      <c r="N48" s="3"/>
      <c r="O48" s="3"/>
    </row>
    <row r="49" spans="1:15" x14ac:dyDescent="0.25">
      <c r="A49" s="3" t="s">
        <v>134</v>
      </c>
      <c r="B49" s="3" t="s">
        <v>142</v>
      </c>
      <c r="C49" s="3">
        <v>91.22</v>
      </c>
      <c r="D49" s="3">
        <v>93.540959999999998</v>
      </c>
      <c r="E49" s="3">
        <v>93.41</v>
      </c>
      <c r="F49" s="3">
        <v>93.44</v>
      </c>
      <c r="G49" s="3">
        <v>94.51</v>
      </c>
      <c r="H49" s="3">
        <v>94.7</v>
      </c>
      <c r="I49" s="3">
        <v>95.33</v>
      </c>
      <c r="J49" s="3">
        <v>96.15</v>
      </c>
      <c r="K49" s="3">
        <v>96.31</v>
      </c>
      <c r="L49" s="3" t="s">
        <v>63</v>
      </c>
      <c r="M49" s="3" t="s">
        <v>63</v>
      </c>
      <c r="N49" s="3"/>
      <c r="O49" s="3"/>
    </row>
    <row r="50" spans="1:15" x14ac:dyDescent="0.25">
      <c r="A50" s="3" t="s">
        <v>134</v>
      </c>
      <c r="B50" s="3" t="s">
        <v>236</v>
      </c>
      <c r="C50" s="3">
        <v>98.32</v>
      </c>
      <c r="D50" s="3" t="s">
        <v>63</v>
      </c>
      <c r="E50" s="3" t="s">
        <v>63</v>
      </c>
      <c r="F50" s="3" t="s">
        <v>63</v>
      </c>
      <c r="G50" s="3">
        <v>99.50179</v>
      </c>
      <c r="H50" s="3" t="s">
        <v>63</v>
      </c>
      <c r="I50" s="3" t="s">
        <v>63</v>
      </c>
      <c r="J50" s="3" t="s">
        <v>63</v>
      </c>
      <c r="K50" s="3" t="s">
        <v>63</v>
      </c>
      <c r="L50" s="3" t="s">
        <v>63</v>
      </c>
      <c r="M50" s="3" t="s">
        <v>63</v>
      </c>
      <c r="N50" s="3"/>
      <c r="O50" s="3"/>
    </row>
    <row r="51" spans="1:15" x14ac:dyDescent="0.25">
      <c r="A51" s="3" t="s">
        <v>134</v>
      </c>
      <c r="B51" s="3" t="s">
        <v>237</v>
      </c>
      <c r="C51" s="3">
        <v>85.62</v>
      </c>
      <c r="D51" s="3">
        <v>88.13</v>
      </c>
      <c r="E51" s="3">
        <v>88.06</v>
      </c>
      <c r="F51" s="3">
        <v>89.478629999999995</v>
      </c>
      <c r="G51" s="3">
        <v>91.516559999999998</v>
      </c>
      <c r="H51" s="3">
        <v>89.56</v>
      </c>
      <c r="I51" s="3">
        <v>91.72</v>
      </c>
      <c r="J51" s="3">
        <v>93.87</v>
      </c>
      <c r="K51" s="3">
        <v>94.05</v>
      </c>
      <c r="L51" s="3" t="s">
        <v>63</v>
      </c>
      <c r="M51" s="3" t="s">
        <v>63</v>
      </c>
      <c r="N51" s="3"/>
      <c r="O51" s="3"/>
    </row>
    <row r="52" spans="1:15" x14ac:dyDescent="0.25">
      <c r="A52" s="3" t="s">
        <v>134</v>
      </c>
      <c r="B52" s="3" t="s">
        <v>144</v>
      </c>
      <c r="C52" s="3">
        <v>95.59</v>
      </c>
      <c r="D52" s="3">
        <v>96.27</v>
      </c>
      <c r="E52" s="3">
        <v>96.56</v>
      </c>
      <c r="F52" s="3">
        <v>97.31</v>
      </c>
      <c r="G52" s="3">
        <v>97.64</v>
      </c>
      <c r="H52" s="3">
        <v>98.08</v>
      </c>
      <c r="I52" s="3">
        <v>98.28</v>
      </c>
      <c r="J52" s="3">
        <v>98.21</v>
      </c>
      <c r="K52" s="3">
        <v>98.64</v>
      </c>
      <c r="L52" s="3" t="s">
        <v>63</v>
      </c>
      <c r="M52" s="3" t="s">
        <v>63</v>
      </c>
      <c r="N52" s="3"/>
      <c r="O52" s="3"/>
    </row>
    <row r="53" spans="1:15" x14ac:dyDescent="0.25">
      <c r="A53" s="3" t="s">
        <v>134</v>
      </c>
      <c r="B53" s="3" t="s">
        <v>145</v>
      </c>
      <c r="C53" s="3">
        <v>82.34</v>
      </c>
      <c r="D53" s="3" t="s">
        <v>63</v>
      </c>
      <c r="E53" s="3">
        <v>86.18</v>
      </c>
      <c r="F53" s="3">
        <v>87.84</v>
      </c>
      <c r="G53" s="3">
        <v>88.41</v>
      </c>
      <c r="H53" s="3">
        <v>88.51</v>
      </c>
      <c r="I53" s="3">
        <v>87.93</v>
      </c>
      <c r="J53" s="3">
        <v>88.31</v>
      </c>
      <c r="K53" s="3">
        <v>89.71</v>
      </c>
      <c r="L53" s="3" t="s">
        <v>63</v>
      </c>
      <c r="M53" s="3" t="s">
        <v>63</v>
      </c>
      <c r="N53" s="3"/>
      <c r="O53" s="3"/>
    </row>
    <row r="54" spans="1:15" x14ac:dyDescent="0.25">
      <c r="A54" s="3" t="s">
        <v>134</v>
      </c>
      <c r="B54" s="3" t="s">
        <v>147</v>
      </c>
      <c r="C54" s="3" t="s">
        <v>63</v>
      </c>
      <c r="D54" s="3">
        <v>70.790000000000006</v>
      </c>
      <c r="E54" s="3" t="s">
        <v>63</v>
      </c>
      <c r="F54" s="3" t="s">
        <v>63</v>
      </c>
      <c r="G54" s="3">
        <v>72.400000000000006</v>
      </c>
      <c r="H54" s="3">
        <v>78.030680000000004</v>
      </c>
      <c r="I54" s="3" t="s">
        <v>63</v>
      </c>
      <c r="J54" s="3" t="s">
        <v>63</v>
      </c>
      <c r="K54" s="3" t="s">
        <v>63</v>
      </c>
      <c r="L54" s="3" t="s">
        <v>63</v>
      </c>
      <c r="M54" s="3" t="s">
        <v>63</v>
      </c>
      <c r="N54" s="3"/>
      <c r="O54" s="3"/>
    </row>
    <row r="55" spans="1:15" x14ac:dyDescent="0.25">
      <c r="A55" s="3" t="s">
        <v>134</v>
      </c>
      <c r="B55" s="3" t="s">
        <v>148</v>
      </c>
      <c r="C55" s="3" t="s">
        <v>63</v>
      </c>
      <c r="D55" s="3" t="s">
        <v>63</v>
      </c>
      <c r="E55" s="3" t="s">
        <v>63</v>
      </c>
      <c r="F55" s="3" t="s">
        <v>63</v>
      </c>
      <c r="G55" s="3">
        <v>97.5321</v>
      </c>
      <c r="H55" s="3" t="s">
        <v>63</v>
      </c>
      <c r="I55" s="3" t="s">
        <v>63</v>
      </c>
      <c r="J55" s="3" t="s">
        <v>63</v>
      </c>
      <c r="K55" s="3" t="s">
        <v>63</v>
      </c>
      <c r="L55" s="3" t="s">
        <v>63</v>
      </c>
      <c r="M55" s="3" t="s">
        <v>63</v>
      </c>
      <c r="N55" s="3"/>
      <c r="O55" s="3"/>
    </row>
    <row r="56" spans="1:15" x14ac:dyDescent="0.25">
      <c r="A56" s="3" t="s">
        <v>134</v>
      </c>
      <c r="B56" s="3" t="s">
        <v>149</v>
      </c>
      <c r="C56" s="3" t="s">
        <v>63</v>
      </c>
      <c r="D56" s="3" t="s">
        <v>63</v>
      </c>
      <c r="E56" s="3">
        <v>44.058520000000001</v>
      </c>
      <c r="F56" s="3" t="s">
        <v>63</v>
      </c>
      <c r="G56" s="3" t="s">
        <v>63</v>
      </c>
      <c r="H56" s="3" t="s">
        <v>63</v>
      </c>
      <c r="I56" s="3" t="s">
        <v>63</v>
      </c>
      <c r="J56" s="3">
        <v>53.137459999999997</v>
      </c>
      <c r="K56" s="3" t="s">
        <v>63</v>
      </c>
      <c r="L56" s="3" t="s">
        <v>63</v>
      </c>
      <c r="M56" s="3" t="s">
        <v>63</v>
      </c>
      <c r="N56" s="3"/>
      <c r="O56" s="3"/>
    </row>
    <row r="57" spans="1:15" x14ac:dyDescent="0.25">
      <c r="A57" s="3" t="s">
        <v>134</v>
      </c>
      <c r="B57" s="3" t="s">
        <v>150</v>
      </c>
      <c r="C57" s="3">
        <v>80.819999999999993</v>
      </c>
      <c r="D57" s="3">
        <v>82.910489999999996</v>
      </c>
      <c r="E57" s="3">
        <v>81.900000000000006</v>
      </c>
      <c r="F57" s="3">
        <v>82.62</v>
      </c>
      <c r="G57" s="3">
        <v>82.53</v>
      </c>
      <c r="H57" s="3">
        <v>84.78</v>
      </c>
      <c r="I57" s="3">
        <v>84.26</v>
      </c>
      <c r="J57" s="3" t="s">
        <v>63</v>
      </c>
      <c r="K57" s="3">
        <v>86.91</v>
      </c>
      <c r="L57" s="3" t="s">
        <v>63</v>
      </c>
      <c r="M57" s="3" t="s">
        <v>63</v>
      </c>
      <c r="N57" s="3"/>
      <c r="O57" s="3"/>
    </row>
    <row r="58" spans="1:15" x14ac:dyDescent="0.25">
      <c r="A58" s="3" t="s">
        <v>134</v>
      </c>
      <c r="B58" s="3" t="s">
        <v>151</v>
      </c>
      <c r="C58" s="3" t="s">
        <v>63</v>
      </c>
      <c r="D58" s="3">
        <v>99.434790000000007</v>
      </c>
      <c r="E58" s="3" t="s">
        <v>63</v>
      </c>
      <c r="F58" s="3" t="s">
        <v>63</v>
      </c>
      <c r="G58" s="3" t="s">
        <v>63</v>
      </c>
      <c r="H58" s="3" t="s">
        <v>63</v>
      </c>
      <c r="I58" s="3" t="s">
        <v>63</v>
      </c>
      <c r="J58" s="3" t="s">
        <v>63</v>
      </c>
      <c r="K58" s="3" t="s">
        <v>63</v>
      </c>
      <c r="L58" s="3" t="s">
        <v>63</v>
      </c>
      <c r="M58" s="3" t="s">
        <v>63</v>
      </c>
      <c r="N58" s="3"/>
      <c r="O58" s="3"/>
    </row>
    <row r="59" spans="1:15" x14ac:dyDescent="0.25">
      <c r="A59" s="3" t="s">
        <v>134</v>
      </c>
      <c r="B59" s="3" t="s">
        <v>152</v>
      </c>
      <c r="C59" s="3">
        <v>95.8</v>
      </c>
      <c r="D59" s="3" t="s">
        <v>63</v>
      </c>
      <c r="E59" s="3">
        <v>96.45</v>
      </c>
      <c r="F59" s="3" t="s">
        <v>63</v>
      </c>
      <c r="G59" s="3">
        <v>96.44</v>
      </c>
      <c r="H59" s="3" t="s">
        <v>63</v>
      </c>
      <c r="I59" s="3">
        <v>96.402699999999996</v>
      </c>
      <c r="J59" s="3" t="s">
        <v>63</v>
      </c>
      <c r="K59" s="3">
        <v>97.88</v>
      </c>
      <c r="L59" s="3" t="s">
        <v>63</v>
      </c>
      <c r="M59" s="3" t="s">
        <v>63</v>
      </c>
      <c r="N59" s="3"/>
      <c r="O59" s="3"/>
    </row>
    <row r="60" spans="1:15" x14ac:dyDescent="0.25">
      <c r="A60" s="3" t="s">
        <v>134</v>
      </c>
      <c r="B60" s="3" t="s">
        <v>153</v>
      </c>
      <c r="C60" s="3" t="s">
        <v>63</v>
      </c>
      <c r="D60" s="3" t="s">
        <v>63</v>
      </c>
      <c r="E60" s="3" t="s">
        <v>63</v>
      </c>
      <c r="F60" s="3" t="s">
        <v>63</v>
      </c>
      <c r="G60" s="3">
        <v>74.44</v>
      </c>
      <c r="H60" s="3" t="s">
        <v>63</v>
      </c>
      <c r="I60" s="3" t="s">
        <v>63</v>
      </c>
      <c r="J60" s="3" t="s">
        <v>63</v>
      </c>
      <c r="K60" s="3" t="s">
        <v>63</v>
      </c>
      <c r="L60" s="3" t="s">
        <v>63</v>
      </c>
      <c r="M60" s="3" t="s">
        <v>63</v>
      </c>
      <c r="N60" s="3"/>
      <c r="O60" s="3"/>
    </row>
    <row r="61" spans="1:15" x14ac:dyDescent="0.25">
      <c r="A61" s="3" t="s">
        <v>134</v>
      </c>
      <c r="B61" s="3" t="s">
        <v>154</v>
      </c>
      <c r="C61" s="3" t="s">
        <v>63</v>
      </c>
      <c r="D61" s="3">
        <v>92.26</v>
      </c>
      <c r="E61" s="3" t="s">
        <v>63</v>
      </c>
      <c r="F61" s="3">
        <v>94.44</v>
      </c>
      <c r="G61" s="3">
        <v>94.13</v>
      </c>
      <c r="H61" s="3">
        <v>95.56</v>
      </c>
      <c r="I61" s="3">
        <v>94.94</v>
      </c>
      <c r="J61" s="3">
        <v>95.99</v>
      </c>
      <c r="K61" s="3">
        <v>96.06</v>
      </c>
      <c r="L61" s="3" t="s">
        <v>63</v>
      </c>
      <c r="M61" s="3" t="s">
        <v>63</v>
      </c>
      <c r="N61" s="3"/>
      <c r="O61" s="3"/>
    </row>
    <row r="62" spans="1:15" x14ac:dyDescent="0.25">
      <c r="A62" s="3" t="s">
        <v>134</v>
      </c>
      <c r="B62" s="3" t="s">
        <v>155</v>
      </c>
      <c r="C62" s="3">
        <v>87.1</v>
      </c>
      <c r="D62" s="3">
        <v>89.34</v>
      </c>
      <c r="E62" s="3">
        <v>88.71</v>
      </c>
      <c r="F62" s="3">
        <v>90.62</v>
      </c>
      <c r="G62" s="3">
        <v>89.62</v>
      </c>
      <c r="H62" s="3">
        <v>90.46</v>
      </c>
      <c r="I62" s="3">
        <v>92.013589999999994</v>
      </c>
      <c r="J62" s="3">
        <v>90.8</v>
      </c>
      <c r="K62" s="3">
        <v>93.85</v>
      </c>
      <c r="L62" s="3" t="s">
        <v>63</v>
      </c>
      <c r="M62" s="3" t="s">
        <v>63</v>
      </c>
      <c r="N62" s="3"/>
      <c r="O62" s="3"/>
    </row>
    <row r="63" spans="1:15" x14ac:dyDescent="0.25">
      <c r="A63" s="3" t="s">
        <v>134</v>
      </c>
      <c r="B63" s="3" t="s">
        <v>156</v>
      </c>
      <c r="C63" s="3">
        <v>93.43</v>
      </c>
      <c r="D63" s="3">
        <v>93.7</v>
      </c>
      <c r="E63" s="3">
        <v>95.36</v>
      </c>
      <c r="F63" s="3">
        <v>95.58</v>
      </c>
      <c r="G63" s="3">
        <v>95.73</v>
      </c>
      <c r="H63" s="3">
        <v>96.51</v>
      </c>
      <c r="I63" s="3">
        <v>96.06</v>
      </c>
      <c r="J63" s="3">
        <v>97.11</v>
      </c>
      <c r="K63" s="3">
        <v>97</v>
      </c>
      <c r="L63" s="3" t="s">
        <v>63</v>
      </c>
      <c r="M63" s="3" t="s">
        <v>63</v>
      </c>
      <c r="N63" s="3"/>
      <c r="O63" s="3"/>
    </row>
    <row r="64" spans="1:15" x14ac:dyDescent="0.25">
      <c r="A64" s="3" t="s">
        <v>134</v>
      </c>
      <c r="B64" s="3" t="s">
        <v>263</v>
      </c>
      <c r="C64" s="3">
        <v>99.383020000000002</v>
      </c>
      <c r="D64" s="3" t="s">
        <v>63</v>
      </c>
      <c r="E64" s="3" t="s">
        <v>63</v>
      </c>
      <c r="F64" s="3" t="s">
        <v>63</v>
      </c>
      <c r="G64" s="3" t="s">
        <v>63</v>
      </c>
      <c r="H64" s="3" t="s">
        <v>63</v>
      </c>
      <c r="I64" s="3" t="s">
        <v>63</v>
      </c>
      <c r="J64" s="3" t="s">
        <v>63</v>
      </c>
      <c r="K64" s="3" t="s">
        <v>63</v>
      </c>
      <c r="L64" s="3" t="s">
        <v>63</v>
      </c>
      <c r="M64" s="3" t="s">
        <v>63</v>
      </c>
      <c r="N64" s="3"/>
      <c r="O64" s="3"/>
    </row>
    <row r="65" spans="1:15" x14ac:dyDescent="0.25">
      <c r="A65" s="3" t="s">
        <v>134</v>
      </c>
      <c r="B65" s="3" t="s">
        <v>158</v>
      </c>
      <c r="C65" s="3" t="s">
        <v>63</v>
      </c>
      <c r="D65" s="3" t="s">
        <v>63</v>
      </c>
      <c r="E65" s="3">
        <v>99.579610000000002</v>
      </c>
      <c r="F65" s="3" t="s">
        <v>63</v>
      </c>
      <c r="G65" s="3" t="s">
        <v>63</v>
      </c>
      <c r="H65" s="3" t="s">
        <v>63</v>
      </c>
      <c r="I65" s="3" t="s">
        <v>63</v>
      </c>
      <c r="J65" s="3" t="s">
        <v>63</v>
      </c>
      <c r="K65" s="3" t="s">
        <v>63</v>
      </c>
      <c r="L65" s="3" t="s">
        <v>63</v>
      </c>
      <c r="M65" s="3" t="s">
        <v>63</v>
      </c>
      <c r="N65" s="3"/>
      <c r="O65" s="3"/>
    </row>
    <row r="66" spans="1:15" x14ac:dyDescent="0.25">
      <c r="A66" s="3" t="s">
        <v>134</v>
      </c>
      <c r="B66" s="3" t="s">
        <v>238</v>
      </c>
      <c r="C66" s="3">
        <v>80.113659999999996</v>
      </c>
      <c r="D66" s="3" t="s">
        <v>63</v>
      </c>
      <c r="E66" s="3" t="s">
        <v>63</v>
      </c>
      <c r="F66" s="3" t="s">
        <v>63</v>
      </c>
      <c r="G66" s="3" t="s">
        <v>63</v>
      </c>
      <c r="H66" s="3" t="s">
        <v>63</v>
      </c>
      <c r="I66" s="3" t="s">
        <v>63</v>
      </c>
      <c r="J66" s="3" t="s">
        <v>63</v>
      </c>
      <c r="K66" s="3">
        <v>85.557149999999993</v>
      </c>
      <c r="L66" s="3" t="s">
        <v>63</v>
      </c>
      <c r="M66" s="3" t="s">
        <v>63</v>
      </c>
      <c r="N66" s="3"/>
      <c r="O66" s="3"/>
    </row>
    <row r="67" spans="1:15" x14ac:dyDescent="0.25">
      <c r="A67" s="3" t="s">
        <v>134</v>
      </c>
      <c r="B67" s="3" t="s">
        <v>239</v>
      </c>
      <c r="C67" s="3" t="s">
        <v>63</v>
      </c>
      <c r="D67" s="3">
        <v>97.27</v>
      </c>
      <c r="E67" s="3" t="s">
        <v>63</v>
      </c>
      <c r="F67" s="3" t="s">
        <v>63</v>
      </c>
      <c r="G67" s="3" t="s">
        <v>63</v>
      </c>
      <c r="H67" s="3" t="s">
        <v>63</v>
      </c>
      <c r="I67" s="3" t="s">
        <v>63</v>
      </c>
      <c r="J67" s="3" t="s">
        <v>63</v>
      </c>
      <c r="K67" s="3" t="s">
        <v>63</v>
      </c>
      <c r="L67" s="3" t="s">
        <v>63</v>
      </c>
      <c r="M67" s="3" t="s">
        <v>63</v>
      </c>
      <c r="N67" s="3"/>
      <c r="O67" s="3"/>
    </row>
    <row r="68" spans="1:15" x14ac:dyDescent="0.25">
      <c r="A68" s="3" t="s">
        <v>134</v>
      </c>
      <c r="B68" s="3" t="s">
        <v>161</v>
      </c>
      <c r="C68" s="3">
        <v>96.17</v>
      </c>
      <c r="D68" s="3">
        <v>97</v>
      </c>
      <c r="E68" s="3">
        <v>96.95</v>
      </c>
      <c r="F68" s="3">
        <v>96.995949999999993</v>
      </c>
      <c r="G68" s="3">
        <v>97.3</v>
      </c>
      <c r="H68" s="3">
        <v>97.28</v>
      </c>
      <c r="I68" s="3">
        <v>97.94</v>
      </c>
      <c r="J68" s="3">
        <v>98.01</v>
      </c>
      <c r="K68" s="3">
        <v>97.6</v>
      </c>
      <c r="L68" s="3" t="s">
        <v>63</v>
      </c>
      <c r="M68" s="3" t="s">
        <v>63</v>
      </c>
      <c r="N68" s="3"/>
      <c r="O68" s="3"/>
    </row>
    <row r="69" spans="1:15" x14ac:dyDescent="0.25">
      <c r="A69" s="3" t="s">
        <v>134</v>
      </c>
      <c r="B69" s="3" t="s">
        <v>275</v>
      </c>
      <c r="C69" s="3">
        <v>92.72</v>
      </c>
      <c r="D69" s="3">
        <v>93.69</v>
      </c>
      <c r="E69" s="3">
        <v>94.22</v>
      </c>
      <c r="F69" s="3">
        <v>94.61</v>
      </c>
      <c r="G69" s="3">
        <v>94.07</v>
      </c>
      <c r="H69" s="3" t="s">
        <v>63</v>
      </c>
      <c r="I69" s="3" t="s">
        <v>63</v>
      </c>
      <c r="J69" s="3" t="s">
        <v>63</v>
      </c>
      <c r="K69" s="3" t="s">
        <v>63</v>
      </c>
      <c r="L69" s="3" t="s">
        <v>63</v>
      </c>
      <c r="M69" s="3" t="s">
        <v>63</v>
      </c>
      <c r="N69" s="3"/>
      <c r="O69" s="3"/>
    </row>
    <row r="70" spans="1:15" x14ac:dyDescent="0.25">
      <c r="A70" s="3" t="s">
        <v>162</v>
      </c>
      <c r="B70" s="3" t="s">
        <v>259</v>
      </c>
      <c r="C70" s="3" t="s">
        <v>63</v>
      </c>
      <c r="D70" s="3" t="s">
        <v>63</v>
      </c>
      <c r="E70" s="3" t="s">
        <v>63</v>
      </c>
      <c r="F70" s="3">
        <v>94.240629999999996</v>
      </c>
      <c r="G70" s="3" t="s">
        <v>63</v>
      </c>
      <c r="H70" s="3" t="s">
        <v>63</v>
      </c>
      <c r="I70" s="3" t="s">
        <v>63</v>
      </c>
      <c r="J70" s="3" t="s">
        <v>63</v>
      </c>
      <c r="K70" s="3" t="s">
        <v>63</v>
      </c>
      <c r="L70" s="3" t="s">
        <v>63</v>
      </c>
      <c r="M70" s="3" t="s">
        <v>63</v>
      </c>
      <c r="N70" s="3"/>
      <c r="O70" s="3"/>
    </row>
    <row r="71" spans="1:15" x14ac:dyDescent="0.25">
      <c r="A71" s="3" t="s">
        <v>162</v>
      </c>
      <c r="B71" s="3" t="s">
        <v>163</v>
      </c>
      <c r="C71" s="3" t="s">
        <v>63</v>
      </c>
      <c r="D71" s="3">
        <v>99.875039999999998</v>
      </c>
      <c r="E71" s="3" t="s">
        <v>63</v>
      </c>
      <c r="F71" s="3" t="s">
        <v>63</v>
      </c>
      <c r="G71" s="3" t="s">
        <v>63</v>
      </c>
      <c r="H71" s="3" t="s">
        <v>63</v>
      </c>
      <c r="I71" s="3">
        <v>99.267740000000003</v>
      </c>
      <c r="J71" s="3" t="s">
        <v>63</v>
      </c>
      <c r="K71" s="3" t="s">
        <v>63</v>
      </c>
      <c r="L71" s="3" t="s">
        <v>63</v>
      </c>
      <c r="M71" s="3" t="s">
        <v>63</v>
      </c>
      <c r="N71" s="3"/>
      <c r="O71" s="3"/>
    </row>
    <row r="72" spans="1:15" x14ac:dyDescent="0.25">
      <c r="A72" s="3" t="s">
        <v>162</v>
      </c>
      <c r="B72" s="3" t="s">
        <v>240</v>
      </c>
      <c r="C72" s="3" t="s">
        <v>63</v>
      </c>
      <c r="D72" s="3" t="s">
        <v>63</v>
      </c>
      <c r="E72" s="3" t="s">
        <v>63</v>
      </c>
      <c r="F72" s="3" t="s">
        <v>63</v>
      </c>
      <c r="G72" s="3">
        <v>90.868840000000006</v>
      </c>
      <c r="H72" s="3" t="s">
        <v>63</v>
      </c>
      <c r="I72" s="3" t="s">
        <v>63</v>
      </c>
      <c r="J72" s="3" t="s">
        <v>63</v>
      </c>
      <c r="K72" s="3" t="s">
        <v>63</v>
      </c>
      <c r="L72" s="3" t="s">
        <v>63</v>
      </c>
      <c r="M72" s="3" t="s">
        <v>63</v>
      </c>
      <c r="N72" s="3"/>
      <c r="O72" s="3"/>
    </row>
    <row r="73" spans="1:15" x14ac:dyDescent="0.25">
      <c r="A73" s="3" t="s">
        <v>162</v>
      </c>
      <c r="B73" s="3" t="s">
        <v>276</v>
      </c>
      <c r="C73" s="3" t="s">
        <v>63</v>
      </c>
      <c r="D73" s="3">
        <v>65.392920000000004</v>
      </c>
      <c r="E73" s="3" t="s">
        <v>63</v>
      </c>
      <c r="F73" s="3" t="s">
        <v>63</v>
      </c>
      <c r="G73" s="3" t="s">
        <v>63</v>
      </c>
      <c r="H73" s="3" t="s">
        <v>63</v>
      </c>
      <c r="I73" s="3" t="s">
        <v>63</v>
      </c>
      <c r="J73" s="3" t="s">
        <v>63</v>
      </c>
      <c r="K73" s="3">
        <v>75.670410000000004</v>
      </c>
      <c r="L73" s="3" t="s">
        <v>63</v>
      </c>
      <c r="M73" s="3" t="s">
        <v>63</v>
      </c>
      <c r="N73" s="3"/>
      <c r="O73" s="3"/>
    </row>
    <row r="74" spans="1:15" x14ac:dyDescent="0.25">
      <c r="A74" s="3" t="s">
        <v>162</v>
      </c>
      <c r="B74" s="3" t="s">
        <v>168</v>
      </c>
      <c r="C74" s="3" t="s">
        <v>63</v>
      </c>
      <c r="D74" s="3" t="s">
        <v>63</v>
      </c>
      <c r="E74" s="3">
        <v>99.95</v>
      </c>
      <c r="F74" s="3" t="s">
        <v>63</v>
      </c>
      <c r="G74" s="3" t="s">
        <v>63</v>
      </c>
      <c r="H74" s="3" t="s">
        <v>63</v>
      </c>
      <c r="I74" s="3" t="s">
        <v>63</v>
      </c>
      <c r="J74" s="3" t="s">
        <v>63</v>
      </c>
      <c r="K74" s="3" t="s">
        <v>63</v>
      </c>
      <c r="L74" s="3" t="s">
        <v>63</v>
      </c>
      <c r="M74" s="3" t="s">
        <v>63</v>
      </c>
      <c r="N74" s="3"/>
      <c r="O74" s="3"/>
    </row>
    <row r="75" spans="1:15" x14ac:dyDescent="0.25">
      <c r="A75" s="3" t="s">
        <v>162</v>
      </c>
      <c r="B75" s="3" t="s">
        <v>169</v>
      </c>
      <c r="C75" s="3" t="s">
        <v>63</v>
      </c>
      <c r="D75" s="3" t="s">
        <v>63</v>
      </c>
      <c r="E75" s="3">
        <v>97.62</v>
      </c>
      <c r="F75" s="3" t="s">
        <v>63</v>
      </c>
      <c r="G75" s="3" t="s">
        <v>63</v>
      </c>
      <c r="H75" s="3" t="s">
        <v>63</v>
      </c>
      <c r="I75" s="3" t="s">
        <v>63</v>
      </c>
      <c r="J75" s="3" t="s">
        <v>63</v>
      </c>
      <c r="K75" s="3">
        <v>96.597530000000006</v>
      </c>
      <c r="L75" s="3" t="s">
        <v>63</v>
      </c>
      <c r="M75" s="3" t="s">
        <v>63</v>
      </c>
      <c r="N75" s="3"/>
      <c r="O75" s="3"/>
    </row>
    <row r="76" spans="1:15" x14ac:dyDescent="0.25">
      <c r="A76" s="3" t="s">
        <v>162</v>
      </c>
      <c r="B76" s="3" t="s">
        <v>269</v>
      </c>
      <c r="C76" s="3">
        <v>98.78</v>
      </c>
      <c r="D76" s="3" t="s">
        <v>63</v>
      </c>
      <c r="E76" s="3" t="s">
        <v>63</v>
      </c>
      <c r="F76" s="3" t="s">
        <v>63</v>
      </c>
      <c r="G76" s="3">
        <v>99.118880000000004</v>
      </c>
      <c r="H76" s="3" t="s">
        <v>63</v>
      </c>
      <c r="I76" s="3" t="s">
        <v>63</v>
      </c>
      <c r="J76" s="3" t="s">
        <v>63</v>
      </c>
      <c r="K76" s="3" t="s">
        <v>63</v>
      </c>
      <c r="L76" s="3" t="s">
        <v>63</v>
      </c>
      <c r="M76" s="3" t="s">
        <v>63</v>
      </c>
      <c r="N76" s="3"/>
      <c r="O76" s="3"/>
    </row>
    <row r="77" spans="1:15" x14ac:dyDescent="0.25">
      <c r="A77" s="3" t="s">
        <v>162</v>
      </c>
      <c r="B77" s="3" t="s">
        <v>172</v>
      </c>
      <c r="C77" s="3" t="s">
        <v>63</v>
      </c>
      <c r="D77" s="3" t="s">
        <v>63</v>
      </c>
      <c r="E77" s="3">
        <v>99.022369999999995</v>
      </c>
      <c r="F77" s="3" t="s">
        <v>63</v>
      </c>
      <c r="G77" s="3" t="s">
        <v>63</v>
      </c>
      <c r="H77" s="3" t="s">
        <v>63</v>
      </c>
      <c r="I77" s="3" t="s">
        <v>63</v>
      </c>
      <c r="J77" s="3" t="s">
        <v>63</v>
      </c>
      <c r="K77" s="3" t="s">
        <v>63</v>
      </c>
      <c r="L77" s="3" t="s">
        <v>63</v>
      </c>
      <c r="M77" s="3" t="s">
        <v>63</v>
      </c>
      <c r="N77" s="3"/>
      <c r="O77" s="3"/>
    </row>
    <row r="78" spans="1:15" x14ac:dyDescent="0.25">
      <c r="A78" s="3" t="s">
        <v>162</v>
      </c>
      <c r="B78" s="3" t="s">
        <v>277</v>
      </c>
      <c r="C78" s="3">
        <v>71.44</v>
      </c>
      <c r="D78" s="3" t="s">
        <v>63</v>
      </c>
      <c r="E78" s="3" t="s">
        <v>63</v>
      </c>
      <c r="F78" s="3" t="s">
        <v>63</v>
      </c>
      <c r="G78" s="3">
        <v>65.426439999999999</v>
      </c>
      <c r="H78" s="3" t="s">
        <v>63</v>
      </c>
      <c r="I78" s="3" t="s">
        <v>63</v>
      </c>
      <c r="J78" s="3" t="s">
        <v>63</v>
      </c>
      <c r="K78" s="3" t="s">
        <v>63</v>
      </c>
      <c r="L78" s="3" t="s">
        <v>63</v>
      </c>
      <c r="M78" s="3" t="s">
        <v>63</v>
      </c>
      <c r="N78" s="3"/>
      <c r="O78" s="3"/>
    </row>
    <row r="79" spans="1:15" x14ac:dyDescent="0.25">
      <c r="A79" s="3" t="s">
        <v>162</v>
      </c>
      <c r="B79" s="3" t="s">
        <v>173</v>
      </c>
      <c r="C79" s="3" t="s">
        <v>63</v>
      </c>
      <c r="D79" s="3" t="s">
        <v>63</v>
      </c>
      <c r="E79" s="3">
        <v>93.994969999999995</v>
      </c>
      <c r="F79" s="3" t="s">
        <v>63</v>
      </c>
      <c r="G79" s="3" t="s">
        <v>63</v>
      </c>
      <c r="H79" s="3" t="s">
        <v>63</v>
      </c>
      <c r="I79" s="3" t="s">
        <v>63</v>
      </c>
      <c r="J79" s="3" t="s">
        <v>63</v>
      </c>
      <c r="K79" s="3">
        <v>95.095410000000001</v>
      </c>
      <c r="L79" s="3" t="s">
        <v>63</v>
      </c>
      <c r="M79" s="3" t="s">
        <v>63</v>
      </c>
      <c r="N79" s="3"/>
      <c r="O79" s="3"/>
    </row>
    <row r="80" spans="1:15" x14ac:dyDescent="0.25">
      <c r="A80" s="3" t="s">
        <v>162</v>
      </c>
      <c r="B80" s="3" t="s">
        <v>260</v>
      </c>
      <c r="C80" s="3" t="s">
        <v>63</v>
      </c>
      <c r="D80" s="3" t="s">
        <v>63</v>
      </c>
      <c r="E80" s="3" t="s">
        <v>63</v>
      </c>
      <c r="F80" s="3" t="s">
        <v>63</v>
      </c>
      <c r="G80" s="3">
        <v>98.492660000000001</v>
      </c>
      <c r="H80" s="3" t="s">
        <v>63</v>
      </c>
      <c r="I80" s="3" t="s">
        <v>63</v>
      </c>
      <c r="J80" s="3" t="s">
        <v>63</v>
      </c>
      <c r="K80" s="3" t="s">
        <v>63</v>
      </c>
      <c r="L80" s="3" t="s">
        <v>63</v>
      </c>
      <c r="M80" s="3" t="s">
        <v>63</v>
      </c>
      <c r="N80" s="3"/>
      <c r="O80" s="3"/>
    </row>
    <row r="81" spans="1:15" x14ac:dyDescent="0.25">
      <c r="A81" s="3" t="s">
        <v>162</v>
      </c>
      <c r="B81" s="3" t="s">
        <v>264</v>
      </c>
      <c r="C81" s="3" t="s">
        <v>63</v>
      </c>
      <c r="D81" s="3" t="s">
        <v>63</v>
      </c>
      <c r="E81" s="3" t="s">
        <v>63</v>
      </c>
      <c r="F81" s="3">
        <v>62.334440000000001</v>
      </c>
      <c r="G81" s="3" t="s">
        <v>63</v>
      </c>
      <c r="H81" s="3" t="s">
        <v>63</v>
      </c>
      <c r="I81" s="3" t="s">
        <v>63</v>
      </c>
      <c r="J81" s="3" t="s">
        <v>63</v>
      </c>
      <c r="K81" s="3" t="s">
        <v>63</v>
      </c>
      <c r="L81" s="3" t="s">
        <v>63</v>
      </c>
      <c r="M81" s="3" t="s">
        <v>63</v>
      </c>
      <c r="N81" s="3"/>
      <c r="O81" s="3"/>
    </row>
    <row r="82" spans="1:15" x14ac:dyDescent="0.25">
      <c r="A82" s="3" t="s">
        <v>174</v>
      </c>
      <c r="B82" s="3" t="s">
        <v>245</v>
      </c>
      <c r="C82" s="3" t="s">
        <v>63</v>
      </c>
      <c r="D82" s="3" t="s">
        <v>63</v>
      </c>
      <c r="E82" s="3" t="s">
        <v>63</v>
      </c>
      <c r="F82" s="3" t="s">
        <v>63</v>
      </c>
      <c r="G82" s="3" t="s">
        <v>63</v>
      </c>
      <c r="H82" s="3" t="s">
        <v>63</v>
      </c>
      <c r="I82" s="3" t="s">
        <v>63</v>
      </c>
      <c r="J82" s="3" t="s">
        <v>63</v>
      </c>
      <c r="K82" s="3" t="s">
        <v>63</v>
      </c>
      <c r="L82" s="3">
        <v>94.086320000000001</v>
      </c>
      <c r="M82" s="3" t="s">
        <v>63</v>
      </c>
      <c r="N82" s="3"/>
      <c r="O82" s="3"/>
    </row>
    <row r="83" spans="1:15" x14ac:dyDescent="0.25">
      <c r="A83" s="3" t="s">
        <v>174</v>
      </c>
      <c r="B83" s="3" t="s">
        <v>181</v>
      </c>
      <c r="C83" s="3" t="s">
        <v>63</v>
      </c>
      <c r="D83" s="3" t="s">
        <v>63</v>
      </c>
      <c r="E83" s="3" t="s">
        <v>63</v>
      </c>
      <c r="F83" s="3" t="s">
        <v>63</v>
      </c>
      <c r="G83" s="3" t="s">
        <v>63</v>
      </c>
      <c r="H83" s="3" t="s">
        <v>63</v>
      </c>
      <c r="I83" s="3" t="s">
        <v>63</v>
      </c>
      <c r="J83" s="3" t="s">
        <v>63</v>
      </c>
      <c r="K83" s="3">
        <v>61.144089999999998</v>
      </c>
      <c r="L83" s="3" t="s">
        <v>63</v>
      </c>
      <c r="M83" s="3" t="s">
        <v>63</v>
      </c>
      <c r="N83" s="3"/>
      <c r="O83" s="3"/>
    </row>
    <row r="84" spans="1:15" x14ac:dyDescent="0.25">
      <c r="A84" s="3" t="s">
        <v>185</v>
      </c>
      <c r="B84" s="3" t="s">
        <v>186</v>
      </c>
      <c r="C84" s="3" t="s">
        <v>63</v>
      </c>
      <c r="D84" s="3" t="s">
        <v>63</v>
      </c>
      <c r="E84" s="3" t="s">
        <v>63</v>
      </c>
      <c r="F84" s="3" t="s">
        <v>63</v>
      </c>
      <c r="G84" s="3" t="s">
        <v>63</v>
      </c>
      <c r="H84" s="3">
        <v>59.874200000000002</v>
      </c>
      <c r="I84" s="3" t="s">
        <v>63</v>
      </c>
      <c r="J84" s="3" t="s">
        <v>63</v>
      </c>
      <c r="K84" s="3" t="s">
        <v>63</v>
      </c>
      <c r="L84" s="3" t="s">
        <v>63</v>
      </c>
      <c r="M84" s="3" t="s">
        <v>63</v>
      </c>
      <c r="N84" s="3"/>
      <c r="O84" s="3"/>
    </row>
    <row r="85" spans="1:15" x14ac:dyDescent="0.25">
      <c r="A85" s="3" t="s">
        <v>185</v>
      </c>
      <c r="B85" s="3" t="s">
        <v>187</v>
      </c>
      <c r="C85" s="3" t="s">
        <v>63</v>
      </c>
      <c r="D85" s="3">
        <v>59.411940000000001</v>
      </c>
      <c r="E85" s="3" t="s">
        <v>63</v>
      </c>
      <c r="F85" s="3" t="s">
        <v>63</v>
      </c>
      <c r="G85" s="3">
        <v>54.117229999999999</v>
      </c>
      <c r="H85" s="3" t="s">
        <v>63</v>
      </c>
      <c r="I85" s="3" t="s">
        <v>63</v>
      </c>
      <c r="J85" s="3" t="s">
        <v>63</v>
      </c>
      <c r="K85" s="3">
        <v>47.574390000000001</v>
      </c>
      <c r="L85" s="3" t="s">
        <v>63</v>
      </c>
      <c r="M85" s="3" t="s">
        <v>63</v>
      </c>
      <c r="N85" s="3"/>
      <c r="O85" s="3"/>
    </row>
    <row r="86" spans="1:15" x14ac:dyDescent="0.25">
      <c r="A86" s="3" t="s">
        <v>185</v>
      </c>
      <c r="B86" s="3" t="s">
        <v>188</v>
      </c>
      <c r="C86" s="3">
        <v>30.907979999999998</v>
      </c>
      <c r="D86" s="3" t="s">
        <v>63</v>
      </c>
      <c r="E86" s="3" t="s">
        <v>63</v>
      </c>
      <c r="F86" s="3" t="s">
        <v>63</v>
      </c>
      <c r="G86" s="3" t="s">
        <v>63</v>
      </c>
      <c r="H86" s="3" t="s">
        <v>63</v>
      </c>
      <c r="I86" s="3" t="s">
        <v>63</v>
      </c>
      <c r="J86" s="3" t="s">
        <v>63</v>
      </c>
      <c r="K86" s="3" t="s">
        <v>63</v>
      </c>
      <c r="L86" s="3" t="s">
        <v>63</v>
      </c>
      <c r="M86" s="3" t="s">
        <v>63</v>
      </c>
      <c r="N86" s="3"/>
      <c r="O86" s="3"/>
    </row>
    <row r="87" spans="1:15" x14ac:dyDescent="0.25">
      <c r="A87" s="3" t="s">
        <v>185</v>
      </c>
      <c r="B87" s="3" t="s">
        <v>189</v>
      </c>
      <c r="C87" s="3">
        <v>39.829509999999999</v>
      </c>
      <c r="D87" s="3" t="s">
        <v>63</v>
      </c>
      <c r="E87" s="3" t="s">
        <v>63</v>
      </c>
      <c r="F87" s="3" t="s">
        <v>63</v>
      </c>
      <c r="G87" s="3" t="s">
        <v>63</v>
      </c>
      <c r="H87" s="3" t="s">
        <v>63</v>
      </c>
      <c r="I87" s="3" t="s">
        <v>63</v>
      </c>
      <c r="J87" s="3">
        <v>53.34742</v>
      </c>
      <c r="K87" s="3" t="s">
        <v>63</v>
      </c>
      <c r="L87" s="3" t="s">
        <v>63</v>
      </c>
      <c r="M87" s="3" t="s">
        <v>63</v>
      </c>
      <c r="N87" s="3"/>
      <c r="O87" s="3"/>
    </row>
    <row r="88" spans="1:15" x14ac:dyDescent="0.25">
      <c r="A88" s="3" t="s">
        <v>185</v>
      </c>
      <c r="B88" s="3" t="s">
        <v>191</v>
      </c>
      <c r="C88" s="3" t="s">
        <v>63</v>
      </c>
      <c r="D88" s="3">
        <v>67.854079999999996</v>
      </c>
      <c r="E88" s="3" t="s">
        <v>63</v>
      </c>
      <c r="F88" s="3" t="s">
        <v>63</v>
      </c>
      <c r="G88" s="3">
        <v>73.648660000000007</v>
      </c>
      <c r="H88" s="3" t="s">
        <v>63</v>
      </c>
      <c r="I88" s="3" t="s">
        <v>63</v>
      </c>
      <c r="J88" s="3" t="s">
        <v>63</v>
      </c>
      <c r="K88" s="3" t="s">
        <v>63</v>
      </c>
      <c r="L88" s="3" t="s">
        <v>63</v>
      </c>
      <c r="M88" s="3" t="s">
        <v>63</v>
      </c>
      <c r="N88" s="3"/>
      <c r="O88" s="3"/>
    </row>
    <row r="89" spans="1:15" x14ac:dyDescent="0.25">
      <c r="A89" s="3" t="s">
        <v>185</v>
      </c>
      <c r="B89" s="3" t="s">
        <v>192</v>
      </c>
      <c r="C89" s="3">
        <v>42.914749999999998</v>
      </c>
      <c r="D89" s="3" t="s">
        <v>63</v>
      </c>
      <c r="E89" s="3" t="s">
        <v>63</v>
      </c>
      <c r="F89" s="3" t="s">
        <v>63</v>
      </c>
      <c r="G89" s="3" t="s">
        <v>63</v>
      </c>
      <c r="H89" s="3" t="s">
        <v>63</v>
      </c>
      <c r="I89" s="3" t="s">
        <v>63</v>
      </c>
      <c r="J89" s="3" t="s">
        <v>63</v>
      </c>
      <c r="K89" s="3" t="s">
        <v>63</v>
      </c>
      <c r="L89" s="3" t="s">
        <v>63</v>
      </c>
      <c r="M89" s="3" t="s">
        <v>63</v>
      </c>
      <c r="N89" s="3"/>
      <c r="O89" s="3"/>
    </row>
    <row r="90" spans="1:15" x14ac:dyDescent="0.25">
      <c r="A90" s="3" t="s">
        <v>185</v>
      </c>
      <c r="B90" s="3" t="s">
        <v>193</v>
      </c>
      <c r="C90" s="3">
        <v>27.22</v>
      </c>
      <c r="D90" s="3" t="s">
        <v>63</v>
      </c>
      <c r="E90" s="3" t="s">
        <v>63</v>
      </c>
      <c r="F90" s="3" t="s">
        <v>63</v>
      </c>
      <c r="G90" s="3">
        <v>27.321459999999998</v>
      </c>
      <c r="H90" s="3" t="s">
        <v>63</v>
      </c>
      <c r="I90" s="3" t="s">
        <v>63</v>
      </c>
      <c r="J90" s="3" t="s">
        <v>63</v>
      </c>
      <c r="K90" s="3" t="s">
        <v>63</v>
      </c>
      <c r="L90" s="3" t="s">
        <v>63</v>
      </c>
      <c r="M90" s="3" t="s">
        <v>63</v>
      </c>
      <c r="N90" s="3"/>
      <c r="O90" s="3"/>
    </row>
    <row r="91" spans="1:15" x14ac:dyDescent="0.25">
      <c r="A91" s="3" t="s">
        <v>185</v>
      </c>
      <c r="B91" s="3" t="s">
        <v>194</v>
      </c>
      <c r="C91" s="3" t="s">
        <v>63</v>
      </c>
      <c r="D91" s="3" t="s">
        <v>63</v>
      </c>
      <c r="E91" s="3">
        <v>76.621340000000004</v>
      </c>
      <c r="F91" s="3" t="s">
        <v>63</v>
      </c>
      <c r="G91" s="3" t="s">
        <v>63</v>
      </c>
      <c r="H91" s="3" t="s">
        <v>63</v>
      </c>
      <c r="I91" s="3" t="s">
        <v>63</v>
      </c>
      <c r="J91" s="3" t="s">
        <v>63</v>
      </c>
      <c r="K91" s="3" t="s">
        <v>63</v>
      </c>
      <c r="L91" s="3" t="s">
        <v>63</v>
      </c>
      <c r="M91" s="3" t="s">
        <v>63</v>
      </c>
      <c r="N91" s="3"/>
      <c r="O91" s="3"/>
    </row>
    <row r="92" spans="1:15" x14ac:dyDescent="0.25">
      <c r="A92" s="3" t="s">
        <v>185</v>
      </c>
      <c r="B92" s="3" t="s">
        <v>195</v>
      </c>
      <c r="C92" s="3" t="s">
        <v>63</v>
      </c>
      <c r="D92" s="3" t="s">
        <v>63</v>
      </c>
      <c r="E92" s="3">
        <v>74.224850000000004</v>
      </c>
      <c r="F92" s="3" t="s">
        <v>63</v>
      </c>
      <c r="G92" s="3" t="s">
        <v>63</v>
      </c>
      <c r="H92" s="3">
        <v>80.007170000000002</v>
      </c>
      <c r="I92" s="3" t="s">
        <v>63</v>
      </c>
      <c r="J92" s="3" t="s">
        <v>63</v>
      </c>
      <c r="K92" s="3" t="s">
        <v>63</v>
      </c>
      <c r="L92" s="3" t="s">
        <v>63</v>
      </c>
      <c r="M92" s="3" t="s">
        <v>63</v>
      </c>
      <c r="N92" s="3"/>
      <c r="O92" s="3"/>
    </row>
    <row r="93" spans="1:15" x14ac:dyDescent="0.25">
      <c r="A93" s="3" t="s">
        <v>185</v>
      </c>
      <c r="B93" s="3" t="s">
        <v>196</v>
      </c>
      <c r="C93" s="3" t="s">
        <v>63</v>
      </c>
      <c r="D93" s="3" t="s">
        <v>63</v>
      </c>
      <c r="E93" s="3">
        <v>44.303139999999999</v>
      </c>
      <c r="F93" s="3" t="s">
        <v>63</v>
      </c>
      <c r="G93" s="3" t="s">
        <v>63</v>
      </c>
      <c r="H93" s="3" t="s">
        <v>63</v>
      </c>
      <c r="I93" s="3">
        <v>56.68524</v>
      </c>
      <c r="J93" s="3" t="s">
        <v>63</v>
      </c>
      <c r="K93" s="3" t="s">
        <v>63</v>
      </c>
      <c r="L93" s="3" t="s">
        <v>63</v>
      </c>
      <c r="M93" s="3" t="s">
        <v>63</v>
      </c>
      <c r="N93" s="3"/>
      <c r="O93" s="3"/>
    </row>
    <row r="94" spans="1:15" x14ac:dyDescent="0.25">
      <c r="A94" s="3" t="s">
        <v>185</v>
      </c>
      <c r="B94" s="3" t="s">
        <v>197</v>
      </c>
      <c r="C94" s="3">
        <v>44.465620000000001</v>
      </c>
      <c r="D94" s="3" t="s">
        <v>63</v>
      </c>
      <c r="E94" s="3" t="s">
        <v>63</v>
      </c>
      <c r="F94" s="3">
        <v>68.945300000000003</v>
      </c>
      <c r="G94" s="3" t="s">
        <v>63</v>
      </c>
      <c r="H94" s="3" t="s">
        <v>63</v>
      </c>
      <c r="I94" s="3" t="s">
        <v>63</v>
      </c>
      <c r="J94" s="3" t="s">
        <v>63</v>
      </c>
      <c r="K94" s="3" t="s">
        <v>63</v>
      </c>
      <c r="L94" s="3" t="s">
        <v>63</v>
      </c>
      <c r="M94" s="3" t="s">
        <v>63</v>
      </c>
      <c r="N94" s="3"/>
      <c r="O94" s="3"/>
    </row>
    <row r="95" spans="1:15" x14ac:dyDescent="0.25">
      <c r="A95" s="3" t="s">
        <v>185</v>
      </c>
      <c r="B95" s="3" t="s">
        <v>199</v>
      </c>
      <c r="C95" s="3">
        <v>66.182649999999995</v>
      </c>
      <c r="D95" s="3" t="s">
        <v>63</v>
      </c>
      <c r="E95" s="3" t="s">
        <v>63</v>
      </c>
      <c r="F95" s="3" t="s">
        <v>63</v>
      </c>
      <c r="G95" s="3">
        <v>70.226799999999997</v>
      </c>
      <c r="H95" s="3" t="s">
        <v>63</v>
      </c>
      <c r="I95" s="3" t="s">
        <v>63</v>
      </c>
      <c r="J95" s="3" t="s">
        <v>63</v>
      </c>
      <c r="K95" s="3" t="s">
        <v>63</v>
      </c>
      <c r="L95" s="3" t="s">
        <v>63</v>
      </c>
      <c r="M95" s="3" t="s">
        <v>63</v>
      </c>
      <c r="N95" s="3"/>
      <c r="O95" s="3"/>
    </row>
    <row r="96" spans="1:15" x14ac:dyDescent="0.25">
      <c r="A96" s="3" t="s">
        <v>185</v>
      </c>
      <c r="B96" s="3" t="s">
        <v>200</v>
      </c>
      <c r="C96" s="3" t="s">
        <v>63</v>
      </c>
      <c r="D96" s="3">
        <v>39.572769999999998</v>
      </c>
      <c r="E96" s="3" t="s">
        <v>63</v>
      </c>
      <c r="F96" s="3" t="s">
        <v>63</v>
      </c>
      <c r="G96" s="3" t="s">
        <v>63</v>
      </c>
      <c r="H96" s="3" t="s">
        <v>63</v>
      </c>
      <c r="I96" s="3">
        <v>52.086500000000001</v>
      </c>
      <c r="J96" s="3" t="s">
        <v>63</v>
      </c>
      <c r="K96" s="3" t="s">
        <v>63</v>
      </c>
      <c r="L96" s="3" t="s">
        <v>63</v>
      </c>
      <c r="M96" s="3" t="s">
        <v>63</v>
      </c>
      <c r="N96" s="3"/>
      <c r="O96" s="3"/>
    </row>
    <row r="97" spans="1:15" x14ac:dyDescent="0.25">
      <c r="A97" s="3" t="s">
        <v>185</v>
      </c>
      <c r="B97" s="3" t="s">
        <v>201</v>
      </c>
      <c r="C97" s="3" t="s">
        <v>63</v>
      </c>
      <c r="D97" s="3" t="s">
        <v>63</v>
      </c>
      <c r="E97" s="3">
        <v>70.942459999999997</v>
      </c>
      <c r="F97" s="3" t="s">
        <v>63</v>
      </c>
      <c r="G97" s="3" t="s">
        <v>63</v>
      </c>
      <c r="H97" s="3" t="s">
        <v>63</v>
      </c>
      <c r="I97" s="3" t="s">
        <v>63</v>
      </c>
      <c r="J97" s="3" t="s">
        <v>63</v>
      </c>
      <c r="K97" s="3" t="s">
        <v>63</v>
      </c>
      <c r="L97" s="3" t="s">
        <v>63</v>
      </c>
      <c r="M97" s="3" t="s">
        <v>63</v>
      </c>
      <c r="N97" s="3"/>
      <c r="O97" s="3"/>
    </row>
    <row r="98" spans="1:15" x14ac:dyDescent="0.25">
      <c r="A98" s="3" t="s">
        <v>185</v>
      </c>
      <c r="B98" s="3" t="s">
        <v>202</v>
      </c>
      <c r="C98" s="3">
        <v>58.493589999999998</v>
      </c>
      <c r="D98" s="3" t="s">
        <v>63</v>
      </c>
      <c r="E98" s="3" t="s">
        <v>63</v>
      </c>
      <c r="F98" s="3">
        <v>61.993189999999998</v>
      </c>
      <c r="G98" s="3" t="s">
        <v>63</v>
      </c>
      <c r="H98" s="3" t="s">
        <v>63</v>
      </c>
      <c r="I98" s="3" t="s">
        <v>63</v>
      </c>
      <c r="J98" s="3" t="s">
        <v>63</v>
      </c>
      <c r="K98" s="3">
        <v>65.524990000000003</v>
      </c>
      <c r="L98" s="3" t="s">
        <v>63</v>
      </c>
      <c r="M98" s="3" t="s">
        <v>63</v>
      </c>
      <c r="N98" s="3"/>
      <c r="O98" s="3"/>
    </row>
    <row r="99" spans="1:15" x14ac:dyDescent="0.25">
      <c r="A99" s="3" t="s">
        <v>185</v>
      </c>
      <c r="B99" s="3" t="s">
        <v>203</v>
      </c>
      <c r="C99" s="3">
        <v>64.144120000000001</v>
      </c>
      <c r="D99" s="3">
        <v>65.58</v>
      </c>
      <c r="E99" s="3" t="s">
        <v>63</v>
      </c>
      <c r="F99" s="3" t="s">
        <v>63</v>
      </c>
      <c r="G99" s="3">
        <v>65.831019999999995</v>
      </c>
      <c r="H99" s="3" t="s">
        <v>63</v>
      </c>
      <c r="I99" s="3" t="s">
        <v>63</v>
      </c>
      <c r="J99" s="3" t="s">
        <v>63</v>
      </c>
      <c r="K99" s="3">
        <v>70.9572</v>
      </c>
      <c r="L99" s="3" t="s">
        <v>63</v>
      </c>
      <c r="M99" s="3" t="s">
        <v>63</v>
      </c>
      <c r="N99" s="3"/>
      <c r="O99" s="3"/>
    </row>
    <row r="100" spans="1:15" x14ac:dyDescent="0.25">
      <c r="A100" s="3" t="s">
        <v>185</v>
      </c>
      <c r="B100" s="3" t="s">
        <v>204</v>
      </c>
      <c r="C100" s="3" t="s">
        <v>63</v>
      </c>
      <c r="D100" s="3" t="s">
        <v>63</v>
      </c>
      <c r="E100" s="3">
        <v>42.22287</v>
      </c>
      <c r="F100" s="3" t="s">
        <v>63</v>
      </c>
      <c r="G100" s="3" t="s">
        <v>63</v>
      </c>
      <c r="H100" s="3" t="s">
        <v>63</v>
      </c>
      <c r="I100" s="3">
        <v>53.748330000000003</v>
      </c>
      <c r="J100" s="3" t="s">
        <v>63</v>
      </c>
      <c r="K100" s="3">
        <v>45.137030000000003</v>
      </c>
      <c r="L100" s="3" t="s">
        <v>63</v>
      </c>
      <c r="M100" s="3" t="s">
        <v>63</v>
      </c>
      <c r="N100" s="3"/>
      <c r="O100" s="3"/>
    </row>
    <row r="101" spans="1:15" x14ac:dyDescent="0.25">
      <c r="A101" s="3" t="s">
        <v>185</v>
      </c>
      <c r="B101" s="3" t="s">
        <v>205</v>
      </c>
      <c r="C101" s="3" t="s">
        <v>63</v>
      </c>
      <c r="D101" s="3" t="s">
        <v>63</v>
      </c>
      <c r="E101" s="3" t="s">
        <v>63</v>
      </c>
      <c r="F101" s="3" t="s">
        <v>63</v>
      </c>
      <c r="G101" s="3">
        <v>29.149380000000001</v>
      </c>
      <c r="H101" s="3" t="s">
        <v>63</v>
      </c>
      <c r="I101" s="3" t="s">
        <v>63</v>
      </c>
      <c r="J101" s="3" t="s">
        <v>63</v>
      </c>
      <c r="K101" s="3" t="s">
        <v>63</v>
      </c>
      <c r="L101" s="3" t="s">
        <v>63</v>
      </c>
      <c r="M101" s="3" t="s">
        <v>63</v>
      </c>
      <c r="N101" s="3"/>
      <c r="O101" s="3"/>
    </row>
    <row r="102" spans="1:15" x14ac:dyDescent="0.25">
      <c r="A102" s="3" t="s">
        <v>185</v>
      </c>
      <c r="B102" s="3" t="s">
        <v>206</v>
      </c>
      <c r="C102" s="3" t="s">
        <v>63</v>
      </c>
      <c r="D102" s="3" t="s">
        <v>63</v>
      </c>
      <c r="E102" s="3" t="s">
        <v>63</v>
      </c>
      <c r="F102" s="3" t="s">
        <v>63</v>
      </c>
      <c r="G102" s="3">
        <v>84.140919999999994</v>
      </c>
      <c r="H102" s="3" t="s">
        <v>63</v>
      </c>
      <c r="I102" s="3" t="s">
        <v>63</v>
      </c>
      <c r="J102" s="3" t="s">
        <v>63</v>
      </c>
      <c r="K102" s="3" t="s">
        <v>63</v>
      </c>
      <c r="L102" s="3" t="s">
        <v>63</v>
      </c>
      <c r="M102" s="3" t="s">
        <v>63</v>
      </c>
      <c r="N102" s="3"/>
      <c r="O102" s="3"/>
    </row>
    <row r="103" spans="1:15" x14ac:dyDescent="0.25">
      <c r="A103" s="3" t="s">
        <v>185</v>
      </c>
      <c r="B103" s="3" t="s">
        <v>207</v>
      </c>
      <c r="C103" s="3" t="s">
        <v>63</v>
      </c>
      <c r="D103" s="3" t="s">
        <v>63</v>
      </c>
      <c r="E103" s="3" t="s">
        <v>63</v>
      </c>
      <c r="F103" s="3" t="s">
        <v>63</v>
      </c>
      <c r="G103" s="3">
        <v>64.904660000000007</v>
      </c>
      <c r="H103" s="3" t="s">
        <v>63</v>
      </c>
      <c r="I103" s="3" t="s">
        <v>63</v>
      </c>
      <c r="J103" s="3" t="s">
        <v>63</v>
      </c>
      <c r="K103" s="3">
        <v>79.891670000000005</v>
      </c>
      <c r="L103" s="3" t="s">
        <v>63</v>
      </c>
      <c r="M103" s="3" t="s">
        <v>63</v>
      </c>
      <c r="N103" s="3"/>
      <c r="O103" s="3"/>
    </row>
    <row r="104" spans="1:15" x14ac:dyDescent="0.25">
      <c r="A104" s="3" t="s">
        <v>185</v>
      </c>
      <c r="B104" s="3" t="s">
        <v>208</v>
      </c>
      <c r="C104" s="3" t="s">
        <v>63</v>
      </c>
      <c r="D104" s="3" t="s">
        <v>63</v>
      </c>
      <c r="E104" s="3" t="s">
        <v>63</v>
      </c>
      <c r="F104" s="3">
        <v>34.247799999999998</v>
      </c>
      <c r="G104" s="3" t="s">
        <v>63</v>
      </c>
      <c r="H104" s="3" t="s">
        <v>63</v>
      </c>
      <c r="I104" s="3" t="s">
        <v>63</v>
      </c>
      <c r="J104" s="3" t="s">
        <v>63</v>
      </c>
      <c r="K104" s="3" t="s">
        <v>63</v>
      </c>
      <c r="L104" s="3" t="s">
        <v>63</v>
      </c>
      <c r="M104" s="3" t="s">
        <v>63</v>
      </c>
      <c r="N104" s="3"/>
      <c r="O104" s="3"/>
    </row>
    <row r="105" spans="1:15" x14ac:dyDescent="0.25">
      <c r="A105" s="3" t="s">
        <v>185</v>
      </c>
      <c r="B105" s="3" t="s">
        <v>209</v>
      </c>
      <c r="C105" s="3" t="s">
        <v>63</v>
      </c>
      <c r="D105" s="3" t="s">
        <v>63</v>
      </c>
      <c r="E105" s="3" t="s">
        <v>63</v>
      </c>
      <c r="F105" s="3" t="s">
        <v>63</v>
      </c>
      <c r="G105" s="3" t="s">
        <v>63</v>
      </c>
      <c r="H105" s="3" t="s">
        <v>63</v>
      </c>
      <c r="I105" s="3" t="s">
        <v>63</v>
      </c>
      <c r="J105" s="3" t="s">
        <v>63</v>
      </c>
      <c r="K105" s="3">
        <v>55.905700000000003</v>
      </c>
      <c r="L105" s="3" t="s">
        <v>63</v>
      </c>
      <c r="M105" s="3" t="s">
        <v>63</v>
      </c>
      <c r="N105" s="3"/>
      <c r="O105" s="3"/>
    </row>
    <row r="106" spans="1:15" x14ac:dyDescent="0.25">
      <c r="A106" s="3" t="s">
        <v>185</v>
      </c>
      <c r="B106" s="3" t="s">
        <v>210</v>
      </c>
      <c r="C106" s="3">
        <v>54.323790000000002</v>
      </c>
      <c r="D106" s="3" t="s">
        <v>63</v>
      </c>
      <c r="E106" s="3" t="s">
        <v>63</v>
      </c>
      <c r="F106" s="3" t="s">
        <v>63</v>
      </c>
      <c r="G106" s="3">
        <v>48.07</v>
      </c>
      <c r="H106" s="3" t="s">
        <v>63</v>
      </c>
      <c r="I106" s="3">
        <v>46.747489999999999</v>
      </c>
      <c r="J106" s="3" t="s">
        <v>63</v>
      </c>
      <c r="K106" s="3" t="s">
        <v>63</v>
      </c>
      <c r="L106" s="3" t="s">
        <v>63</v>
      </c>
      <c r="M106" s="3" t="s">
        <v>63</v>
      </c>
      <c r="N106" s="3"/>
      <c r="O106" s="3"/>
    </row>
    <row r="107" spans="1:15" x14ac:dyDescent="0.25">
      <c r="A107" s="3" t="s">
        <v>185</v>
      </c>
      <c r="B107" s="3" t="s">
        <v>211</v>
      </c>
      <c r="C107" s="3">
        <v>38.049999999999997</v>
      </c>
      <c r="D107" s="3" t="s">
        <v>63</v>
      </c>
      <c r="E107" s="3" t="s">
        <v>63</v>
      </c>
      <c r="F107" s="3">
        <v>42.029670000000003</v>
      </c>
      <c r="G107" s="3" t="s">
        <v>63</v>
      </c>
      <c r="H107" s="3">
        <v>48.07611</v>
      </c>
      <c r="I107" s="3" t="s">
        <v>63</v>
      </c>
      <c r="J107" s="3" t="s">
        <v>63</v>
      </c>
      <c r="K107" s="3">
        <v>47.167149999999999</v>
      </c>
      <c r="L107" s="3" t="s">
        <v>63</v>
      </c>
      <c r="M107" s="3" t="s">
        <v>63</v>
      </c>
      <c r="N107" s="3"/>
      <c r="O107" s="3"/>
    </row>
    <row r="108" spans="1:15" x14ac:dyDescent="0.25">
      <c r="A108" s="3" t="s">
        <v>185</v>
      </c>
      <c r="B108" s="3" t="s">
        <v>212</v>
      </c>
      <c r="C108" s="3" t="s">
        <v>63</v>
      </c>
      <c r="D108" s="3">
        <v>43.936250000000001</v>
      </c>
      <c r="E108" s="3" t="s">
        <v>63</v>
      </c>
      <c r="F108" s="3" t="s">
        <v>63</v>
      </c>
      <c r="G108" s="3" t="s">
        <v>63</v>
      </c>
      <c r="H108" s="3">
        <v>53.046379999999999</v>
      </c>
      <c r="I108" s="3" t="s">
        <v>63</v>
      </c>
      <c r="J108" s="3" t="s">
        <v>63</v>
      </c>
      <c r="K108" s="3" t="s">
        <v>63</v>
      </c>
      <c r="L108" s="3" t="s">
        <v>63</v>
      </c>
      <c r="M108" s="3" t="s">
        <v>63</v>
      </c>
      <c r="N108" s="3"/>
      <c r="O108" s="3"/>
    </row>
    <row r="109" spans="1:15" x14ac:dyDescent="0.25">
      <c r="A109" s="3" t="s">
        <v>185</v>
      </c>
      <c r="B109" s="3" t="s">
        <v>214</v>
      </c>
      <c r="C109" s="3" t="s">
        <v>63</v>
      </c>
      <c r="D109" s="3">
        <v>41.533070000000002</v>
      </c>
      <c r="E109" s="3" t="s">
        <v>63</v>
      </c>
      <c r="F109" s="3" t="s">
        <v>63</v>
      </c>
      <c r="G109" s="3" t="s">
        <v>63</v>
      </c>
      <c r="H109" s="3" t="s">
        <v>63</v>
      </c>
      <c r="I109" s="3" t="s">
        <v>63</v>
      </c>
      <c r="J109" s="3" t="s">
        <v>63</v>
      </c>
      <c r="K109" s="3" t="s">
        <v>63</v>
      </c>
      <c r="L109" s="3" t="s">
        <v>63</v>
      </c>
      <c r="M109" s="3" t="s">
        <v>63</v>
      </c>
      <c r="N109" s="3"/>
      <c r="O109" s="3"/>
    </row>
    <row r="110" spans="1:15" x14ac:dyDescent="0.25">
      <c r="A110" s="3" t="s">
        <v>185</v>
      </c>
      <c r="B110" s="3" t="s">
        <v>215</v>
      </c>
      <c r="C110" s="3" t="s">
        <v>63</v>
      </c>
      <c r="D110" s="3" t="s">
        <v>63</v>
      </c>
      <c r="E110" s="3" t="s">
        <v>63</v>
      </c>
      <c r="F110" s="3">
        <v>83.109769999999997</v>
      </c>
      <c r="G110" s="3" t="s">
        <v>63</v>
      </c>
      <c r="H110" s="3" t="s">
        <v>63</v>
      </c>
      <c r="I110" s="3" t="s">
        <v>63</v>
      </c>
      <c r="J110" s="3" t="s">
        <v>63</v>
      </c>
      <c r="K110" s="3" t="s">
        <v>63</v>
      </c>
      <c r="L110" s="3" t="s">
        <v>63</v>
      </c>
      <c r="M110" s="3" t="s">
        <v>63</v>
      </c>
      <c r="N110" s="3"/>
      <c r="O110" s="3"/>
    </row>
    <row r="111" spans="1:15" x14ac:dyDescent="0.25">
      <c r="A111" s="3" t="s">
        <v>185</v>
      </c>
      <c r="B111" s="3" t="s">
        <v>216</v>
      </c>
      <c r="C111" s="3" t="s">
        <v>63</v>
      </c>
      <c r="D111" s="3" t="s">
        <v>63</v>
      </c>
      <c r="E111" s="3">
        <v>28.347480000000001</v>
      </c>
      <c r="F111" s="3" t="s">
        <v>63</v>
      </c>
      <c r="G111" s="3" t="s">
        <v>63</v>
      </c>
      <c r="H111" s="3" t="s">
        <v>63</v>
      </c>
      <c r="I111" s="3" t="s">
        <v>63</v>
      </c>
      <c r="J111" s="3" t="s">
        <v>63</v>
      </c>
      <c r="K111" s="3" t="s">
        <v>63</v>
      </c>
      <c r="L111" s="3" t="s">
        <v>63</v>
      </c>
      <c r="M111" s="3" t="s">
        <v>63</v>
      </c>
      <c r="N111" s="3"/>
      <c r="O111" s="3"/>
    </row>
    <row r="112" spans="1:15" x14ac:dyDescent="0.25">
      <c r="A112" s="3" t="s">
        <v>185</v>
      </c>
      <c r="B112" s="3" t="s">
        <v>247</v>
      </c>
      <c r="C112" s="3">
        <v>71.575010000000006</v>
      </c>
      <c r="D112" s="3">
        <v>72.614930000000001</v>
      </c>
      <c r="E112" s="3" t="s">
        <v>63</v>
      </c>
      <c r="F112" s="3">
        <v>68.376670000000004</v>
      </c>
      <c r="G112" s="3" t="s">
        <v>63</v>
      </c>
      <c r="H112" s="3" t="s">
        <v>63</v>
      </c>
      <c r="I112" s="3">
        <v>77.064819999999997</v>
      </c>
      <c r="J112" s="3" t="s">
        <v>63</v>
      </c>
      <c r="K112" s="3">
        <v>70.796329999999998</v>
      </c>
      <c r="L112" s="3" t="s">
        <v>63</v>
      </c>
      <c r="M112" s="3" t="s">
        <v>63</v>
      </c>
      <c r="N112" s="3"/>
      <c r="O112" s="3"/>
    </row>
    <row r="113" spans="1:15" x14ac:dyDescent="0.25">
      <c r="A113" s="3" t="s">
        <v>185</v>
      </c>
      <c r="B113" s="3" t="s">
        <v>217</v>
      </c>
      <c r="C113" s="3">
        <v>39.857419999999998</v>
      </c>
      <c r="D113" s="3" t="s">
        <v>63</v>
      </c>
      <c r="E113" s="3" t="s">
        <v>63</v>
      </c>
      <c r="F113" s="3" t="s">
        <v>63</v>
      </c>
      <c r="G113" s="3" t="s">
        <v>63</v>
      </c>
      <c r="H113" s="3">
        <v>54.272509999999997</v>
      </c>
      <c r="I113" s="3" t="s">
        <v>63</v>
      </c>
      <c r="J113" s="3" t="s">
        <v>63</v>
      </c>
      <c r="K113" s="3" t="s">
        <v>63</v>
      </c>
      <c r="L113" s="3" t="s">
        <v>63</v>
      </c>
      <c r="M113" s="3" t="s">
        <v>63</v>
      </c>
      <c r="N113" s="3"/>
      <c r="O113" s="3"/>
    </row>
    <row r="114" spans="1:15" x14ac:dyDescent="0.25">
      <c r="A114" s="3" t="s">
        <v>185</v>
      </c>
      <c r="B114" s="3" t="s">
        <v>218</v>
      </c>
      <c r="C114" s="3" t="s">
        <v>63</v>
      </c>
      <c r="D114" s="3" t="s">
        <v>63</v>
      </c>
      <c r="E114" s="3" t="s">
        <v>63</v>
      </c>
      <c r="F114" s="3" t="s">
        <v>63</v>
      </c>
      <c r="G114" s="3">
        <v>82.877179999999996</v>
      </c>
      <c r="H114" s="3" t="s">
        <v>63</v>
      </c>
      <c r="I114" s="3" t="s">
        <v>63</v>
      </c>
      <c r="J114" s="3" t="s">
        <v>63</v>
      </c>
      <c r="K114" s="3" t="s">
        <v>63</v>
      </c>
      <c r="L114" s="3" t="s">
        <v>63</v>
      </c>
      <c r="M114" s="3" t="s">
        <v>63</v>
      </c>
      <c r="N114" s="3"/>
      <c r="O114" s="3"/>
    </row>
    <row r="115" spans="1:15" x14ac:dyDescent="0.25">
      <c r="A115" s="3" t="s">
        <v>185</v>
      </c>
      <c r="B115" s="3" t="s">
        <v>219</v>
      </c>
      <c r="C115" s="3" t="s">
        <v>63</v>
      </c>
      <c r="D115" s="3">
        <v>39.718519999999998</v>
      </c>
      <c r="E115" s="3" t="s">
        <v>63</v>
      </c>
      <c r="F115" s="3" t="s">
        <v>63</v>
      </c>
      <c r="G115" s="3">
        <v>50.17</v>
      </c>
      <c r="H115" s="3" t="s">
        <v>63</v>
      </c>
      <c r="I115" s="3">
        <v>50.844790000000003</v>
      </c>
      <c r="J115" s="3">
        <v>50.06841</v>
      </c>
      <c r="K115" s="3" t="s">
        <v>63</v>
      </c>
      <c r="L115" s="3" t="s">
        <v>63</v>
      </c>
      <c r="M115" s="3" t="s">
        <v>63</v>
      </c>
      <c r="N115" s="3"/>
      <c r="O115" s="3"/>
    </row>
    <row r="116" spans="1:15" x14ac:dyDescent="0.25">
      <c r="A116" s="3" t="s">
        <v>185</v>
      </c>
      <c r="B116" s="3" t="s">
        <v>221</v>
      </c>
      <c r="C116" s="3">
        <v>59.6</v>
      </c>
      <c r="D116" s="3" t="s">
        <v>63</v>
      </c>
      <c r="E116" s="3" t="s">
        <v>63</v>
      </c>
      <c r="F116" s="3">
        <v>66.624219999999994</v>
      </c>
      <c r="G116" s="3" t="s">
        <v>63</v>
      </c>
      <c r="H116" s="3" t="s">
        <v>63</v>
      </c>
      <c r="I116" s="3" t="s">
        <v>63</v>
      </c>
      <c r="J116" s="3">
        <v>64.080569999999994</v>
      </c>
      <c r="K116" s="3" t="s">
        <v>63</v>
      </c>
      <c r="L116" s="3" t="s">
        <v>63</v>
      </c>
      <c r="M116" s="3" t="s">
        <v>63</v>
      </c>
      <c r="N116" s="3"/>
      <c r="O116" s="3"/>
    </row>
    <row r="117" spans="1:15" x14ac:dyDescent="0.25">
      <c r="A117" s="3" t="s">
        <v>185</v>
      </c>
      <c r="B117" s="3" t="s">
        <v>222</v>
      </c>
      <c r="C117" s="3" t="s">
        <v>63</v>
      </c>
      <c r="D117" s="3">
        <v>93.052890000000005</v>
      </c>
      <c r="E117" s="3" t="s">
        <v>63</v>
      </c>
      <c r="F117" s="3" t="s">
        <v>63</v>
      </c>
      <c r="G117" s="3" t="s">
        <v>63</v>
      </c>
      <c r="H117" s="3" t="s">
        <v>63</v>
      </c>
      <c r="I117" s="3">
        <v>96.131820000000005</v>
      </c>
      <c r="J117" s="3" t="s">
        <v>63</v>
      </c>
      <c r="K117" s="3" t="s">
        <v>63</v>
      </c>
      <c r="L117" s="3" t="s">
        <v>63</v>
      </c>
      <c r="M117" s="3" t="s">
        <v>63</v>
      </c>
      <c r="N117" s="3"/>
      <c r="O117" s="3"/>
    </row>
    <row r="118" spans="1:15" x14ac:dyDescent="0.25">
      <c r="A118" s="3" t="s">
        <v>185</v>
      </c>
      <c r="B118" s="3" t="s">
        <v>223</v>
      </c>
      <c r="C118" s="3">
        <v>24.64012</v>
      </c>
      <c r="D118" s="3" t="s">
        <v>63</v>
      </c>
      <c r="E118" s="3" t="s">
        <v>63</v>
      </c>
      <c r="F118" s="3" t="s">
        <v>63</v>
      </c>
      <c r="G118" s="3" t="s">
        <v>63</v>
      </c>
      <c r="H118" s="3" t="s">
        <v>63</v>
      </c>
      <c r="I118" s="3" t="s">
        <v>63</v>
      </c>
      <c r="J118" s="3" t="s">
        <v>63</v>
      </c>
      <c r="K118" s="3" t="s">
        <v>63</v>
      </c>
      <c r="L118" s="3" t="s">
        <v>63</v>
      </c>
      <c r="M118" s="3" t="s">
        <v>63</v>
      </c>
      <c r="N118" s="3"/>
      <c r="O118" s="3"/>
    </row>
    <row r="119" spans="1:15" x14ac:dyDescent="0.25">
      <c r="A119" s="3" t="s">
        <v>185</v>
      </c>
      <c r="B119" s="3" t="s">
        <v>224</v>
      </c>
      <c r="C119" s="3">
        <v>57.444609999999997</v>
      </c>
      <c r="D119" s="3" t="s">
        <v>63</v>
      </c>
      <c r="E119" s="3" t="s">
        <v>63</v>
      </c>
      <c r="F119" s="3" t="s">
        <v>63</v>
      </c>
      <c r="G119" s="3">
        <v>61.28725</v>
      </c>
      <c r="H119" s="3" t="s">
        <v>63</v>
      </c>
      <c r="I119" s="3" t="s">
        <v>63</v>
      </c>
      <c r="J119" s="3">
        <v>79.827330000000003</v>
      </c>
      <c r="K119" s="3" t="s">
        <v>63</v>
      </c>
      <c r="L119" s="3" t="s">
        <v>63</v>
      </c>
      <c r="M119" s="3" t="s">
        <v>63</v>
      </c>
      <c r="N119" s="3"/>
      <c r="O119" s="3"/>
    </row>
    <row r="120" spans="1:15" x14ac:dyDescent="0.25">
      <c r="A120" s="3" t="s">
        <v>185</v>
      </c>
      <c r="B120" s="3" t="s">
        <v>225</v>
      </c>
      <c r="C120" s="3" t="s">
        <v>63</v>
      </c>
      <c r="D120" s="3">
        <v>39.383380000000002</v>
      </c>
      <c r="E120" s="3" t="s">
        <v>63</v>
      </c>
      <c r="F120" s="3" t="s">
        <v>63</v>
      </c>
      <c r="G120" s="3" t="s">
        <v>63</v>
      </c>
      <c r="H120" s="3" t="s">
        <v>63</v>
      </c>
      <c r="I120" s="3">
        <v>43.61862</v>
      </c>
      <c r="J120" s="3" t="s">
        <v>63</v>
      </c>
      <c r="K120" s="3" t="s">
        <v>63</v>
      </c>
      <c r="L120" s="3" t="s">
        <v>63</v>
      </c>
      <c r="M120" s="3" t="s">
        <v>63</v>
      </c>
      <c r="N120" s="3"/>
      <c r="O120" s="3"/>
    </row>
    <row r="121" spans="1:15" x14ac:dyDescent="0.25">
      <c r="A121" s="3" t="s">
        <v>185</v>
      </c>
      <c r="B121" s="3" t="s">
        <v>226</v>
      </c>
      <c r="C121" s="3">
        <v>71.185289999999995</v>
      </c>
      <c r="D121" s="3" t="s">
        <v>63</v>
      </c>
      <c r="E121" s="3" t="s">
        <v>63</v>
      </c>
      <c r="F121" s="3" t="s">
        <v>63</v>
      </c>
      <c r="G121" s="3" t="s">
        <v>63</v>
      </c>
      <c r="H121" s="3">
        <v>79.537109999999998</v>
      </c>
      <c r="I121" s="3" t="s">
        <v>63</v>
      </c>
      <c r="J121" s="3" t="s">
        <v>63</v>
      </c>
      <c r="K121" s="3" t="s">
        <v>63</v>
      </c>
      <c r="L121" s="3" t="s">
        <v>63</v>
      </c>
      <c r="M121" s="3" t="s">
        <v>63</v>
      </c>
      <c r="N121" s="3"/>
      <c r="O121" s="3"/>
    </row>
    <row r="122" spans="1:15" x14ac:dyDescent="0.25">
      <c r="A122" s="3" t="s">
        <v>185</v>
      </c>
      <c r="B122" s="3" t="s">
        <v>227</v>
      </c>
      <c r="C122" s="3">
        <v>69.436130000000006</v>
      </c>
      <c r="D122" s="3" t="s">
        <v>63</v>
      </c>
      <c r="E122" s="3" t="s">
        <v>63</v>
      </c>
      <c r="F122" s="3">
        <v>74.977410000000006</v>
      </c>
      <c r="G122" s="3" t="s">
        <v>63</v>
      </c>
      <c r="H122" s="3" t="s">
        <v>63</v>
      </c>
      <c r="I122" s="3" t="s">
        <v>63</v>
      </c>
      <c r="J122" s="3" t="s">
        <v>63</v>
      </c>
      <c r="K122" s="3">
        <v>72.137839999999997</v>
      </c>
      <c r="L122" s="3" t="s">
        <v>63</v>
      </c>
      <c r="M122" s="3" t="s">
        <v>63</v>
      </c>
      <c r="N122" s="3"/>
      <c r="O122" s="3"/>
    </row>
    <row r="123" spans="1:15" x14ac:dyDescent="0.25">
      <c r="A123" s="3" t="s">
        <v>185</v>
      </c>
      <c r="B123" s="3" t="s">
        <v>228</v>
      </c>
      <c r="C123" s="3">
        <v>88.252430000000004</v>
      </c>
      <c r="D123" s="3" t="s">
        <v>63</v>
      </c>
      <c r="E123" s="3" t="s">
        <v>63</v>
      </c>
      <c r="F123" s="3" t="s">
        <v>63</v>
      </c>
      <c r="G123" s="3">
        <v>86.77</v>
      </c>
      <c r="H123" s="3">
        <v>88.213099999999997</v>
      </c>
      <c r="I123" s="3" t="s">
        <v>63</v>
      </c>
      <c r="J123" s="3" t="s">
        <v>63</v>
      </c>
      <c r="K123" s="3" t="s">
        <v>63</v>
      </c>
      <c r="L123" s="3">
        <v>88.806780000000003</v>
      </c>
      <c r="M123" s="3" t="s">
        <v>63</v>
      </c>
      <c r="N123" s="3"/>
      <c r="O123" s="3"/>
    </row>
    <row r="124" spans="1:15" x14ac:dyDescent="0.25">
      <c r="A124" s="3"/>
      <c r="B124" s="3"/>
      <c r="C124" s="3"/>
      <c r="D124" s="3"/>
      <c r="E124" s="3"/>
      <c r="F124" s="3"/>
      <c r="G124" s="3"/>
      <c r="H124" s="3"/>
      <c r="I124" s="3"/>
      <c r="J124" s="3"/>
      <c r="K124" s="3"/>
      <c r="L124" s="3"/>
      <c r="M124" s="3"/>
      <c r="N124" s="3"/>
      <c r="O124" s="3"/>
    </row>
    <row r="125" spans="1:15" x14ac:dyDescent="0.25">
      <c r="A125" s="3"/>
      <c r="B125" s="3"/>
      <c r="C125" s="3"/>
      <c r="D125" s="3"/>
      <c r="E125" s="3"/>
      <c r="F125" s="3"/>
      <c r="G125" s="3"/>
      <c r="H125" s="3"/>
      <c r="I125" s="3"/>
      <c r="J125" s="3"/>
      <c r="K125" s="3"/>
      <c r="L125" s="3"/>
      <c r="M125" s="3"/>
      <c r="N125" s="3"/>
      <c r="O125" s="3"/>
    </row>
    <row r="126" spans="1:15" x14ac:dyDescent="0.25">
      <c r="A126" s="3"/>
      <c r="B126" s="3"/>
      <c r="C126" s="3"/>
      <c r="D126" s="3"/>
      <c r="E126" s="3"/>
      <c r="F126" s="3"/>
      <c r="G126" s="3"/>
      <c r="H126" s="3"/>
      <c r="I126" s="3"/>
      <c r="J126" s="3"/>
      <c r="K126" s="3"/>
      <c r="L126" s="3"/>
      <c r="M126" s="3"/>
      <c r="N126" s="3"/>
      <c r="O126" s="3"/>
    </row>
    <row r="127" spans="1:15" x14ac:dyDescent="0.25">
      <c r="A127" s="3"/>
      <c r="B127" s="3"/>
      <c r="C127" s="3"/>
      <c r="D127" s="3"/>
      <c r="E127" s="3"/>
      <c r="F127" s="3"/>
      <c r="G127" s="3"/>
      <c r="H127" s="3"/>
      <c r="I127" s="3"/>
      <c r="J127" s="3"/>
      <c r="K127" s="3"/>
      <c r="L127" s="3"/>
      <c r="M127" s="3"/>
      <c r="N127" s="3"/>
      <c r="O127" s="3"/>
    </row>
    <row r="128" spans="1:15" x14ac:dyDescent="0.25">
      <c r="A128" s="3"/>
      <c r="B128" s="3"/>
      <c r="C128" s="3"/>
      <c r="D128" s="3"/>
      <c r="E128" s="3"/>
      <c r="F128" s="3"/>
      <c r="G128" s="3"/>
      <c r="H128" s="3"/>
      <c r="I128" s="3"/>
      <c r="J128" s="3"/>
      <c r="K128" s="3"/>
      <c r="L128" s="3"/>
      <c r="M128" s="3"/>
      <c r="N128" s="3"/>
      <c r="O128" s="3"/>
    </row>
    <row r="129" spans="1:15" x14ac:dyDescent="0.25">
      <c r="A129" s="3"/>
      <c r="B129" s="3"/>
      <c r="C129" s="3"/>
      <c r="D129" s="3"/>
      <c r="E129" s="3"/>
      <c r="F129" s="3"/>
      <c r="G129" s="3"/>
      <c r="H129" s="3"/>
      <c r="I129" s="3"/>
      <c r="J129" s="3"/>
      <c r="K129" s="3"/>
      <c r="L129" s="3"/>
      <c r="M129" s="3"/>
      <c r="N129" s="3"/>
      <c r="O129" s="3"/>
    </row>
    <row r="130" spans="1:15" x14ac:dyDescent="0.25">
      <c r="A130" s="3"/>
      <c r="B130" s="3"/>
      <c r="C130" s="3"/>
      <c r="D130" s="3"/>
      <c r="E130" s="3"/>
      <c r="F130" s="3"/>
      <c r="G130" s="3"/>
      <c r="H130" s="3"/>
      <c r="I130" s="3"/>
      <c r="J130" s="3"/>
      <c r="K130" s="3"/>
      <c r="L130" s="3"/>
      <c r="M130" s="3"/>
      <c r="N130" s="3"/>
      <c r="O130" s="3"/>
    </row>
    <row r="131" spans="1:15" x14ac:dyDescent="0.25">
      <c r="A131" s="3"/>
      <c r="B131" s="3"/>
      <c r="C131" s="3"/>
      <c r="D131" s="3"/>
      <c r="E131" s="3"/>
      <c r="F131" s="3"/>
      <c r="G131" s="3"/>
      <c r="H131" s="3"/>
      <c r="I131" s="3"/>
      <c r="J131" s="3"/>
      <c r="K131" s="3"/>
      <c r="L131" s="3"/>
      <c r="M131" s="3"/>
      <c r="N131" s="3"/>
      <c r="O131" s="3"/>
    </row>
    <row r="132" spans="1:15" x14ac:dyDescent="0.25">
      <c r="A132" s="3"/>
      <c r="B132" s="3"/>
      <c r="C132" s="3"/>
      <c r="D132" s="3"/>
      <c r="E132" s="3"/>
      <c r="F132" s="3"/>
      <c r="G132" s="3"/>
      <c r="H132" s="3"/>
      <c r="I132" s="3"/>
      <c r="J132" s="3"/>
      <c r="K132" s="3"/>
      <c r="L132" s="3"/>
      <c r="M132" s="3"/>
      <c r="N132" s="3"/>
      <c r="O132" s="3"/>
    </row>
    <row r="133" spans="1:15" x14ac:dyDescent="0.25">
      <c r="A133" s="3"/>
      <c r="B133" s="3"/>
      <c r="C133" s="3"/>
      <c r="D133" s="3"/>
      <c r="E133" s="3"/>
      <c r="F133" s="3"/>
      <c r="G133" s="3"/>
      <c r="H133" s="3"/>
      <c r="I133" s="3"/>
      <c r="J133" s="3"/>
      <c r="K133" s="3"/>
      <c r="L133" s="3"/>
      <c r="M133" s="3"/>
      <c r="N133" s="3"/>
      <c r="O133" s="3"/>
    </row>
    <row r="134" spans="1:15" x14ac:dyDescent="0.25">
      <c r="A134" s="3"/>
      <c r="B134" s="3"/>
      <c r="C134" s="3"/>
      <c r="D134" s="3"/>
      <c r="E134" s="3"/>
      <c r="F134" s="3"/>
      <c r="G134" s="3"/>
      <c r="H134" s="3"/>
      <c r="I134" s="3"/>
      <c r="J134" s="3"/>
      <c r="K134" s="3"/>
      <c r="L134" s="3"/>
      <c r="M134" s="3"/>
      <c r="N134" s="3"/>
      <c r="O134" s="3"/>
    </row>
    <row r="135" spans="1:15" x14ac:dyDescent="0.25">
      <c r="A135" s="3"/>
      <c r="B135" s="3"/>
      <c r="C135" s="3"/>
      <c r="D135" s="3"/>
      <c r="E135" s="3"/>
      <c r="F135" s="3"/>
      <c r="G135" s="3"/>
      <c r="H135" s="3"/>
      <c r="I135" s="3"/>
      <c r="J135" s="3"/>
      <c r="K135" s="3"/>
      <c r="L135" s="3"/>
      <c r="M135" s="3"/>
      <c r="N135" s="3"/>
      <c r="O135" s="3"/>
    </row>
    <row r="136" spans="1:15" x14ac:dyDescent="0.25">
      <c r="A136" s="3"/>
      <c r="B136" s="3"/>
      <c r="C136" s="3"/>
      <c r="D136" s="3"/>
      <c r="E136" s="3"/>
      <c r="F136" s="3"/>
      <c r="G136" s="3"/>
      <c r="H136" s="3"/>
      <c r="I136" s="3"/>
      <c r="J136" s="3"/>
      <c r="K136" s="3"/>
      <c r="L136" s="3"/>
      <c r="M136" s="3"/>
      <c r="N136" s="3"/>
      <c r="O136" s="3"/>
    </row>
    <row r="137" spans="1:15" x14ac:dyDescent="0.25">
      <c r="A137" s="3"/>
      <c r="B137" s="3"/>
      <c r="C137" s="3"/>
      <c r="D137" s="3"/>
      <c r="E137" s="3"/>
      <c r="F137" s="3"/>
      <c r="G137" s="3"/>
      <c r="H137" s="3"/>
      <c r="I137" s="3"/>
      <c r="J137" s="3"/>
      <c r="K137" s="3"/>
      <c r="L137" s="3"/>
      <c r="M137" s="3"/>
      <c r="N137" s="3"/>
      <c r="O137" s="3"/>
    </row>
    <row r="138" spans="1:15" x14ac:dyDescent="0.25">
      <c r="A138" s="3"/>
      <c r="B138" s="3"/>
      <c r="C138" s="3"/>
      <c r="D138" s="3"/>
      <c r="E138" s="3"/>
      <c r="F138" s="3"/>
      <c r="G138" s="3"/>
      <c r="H138" s="3"/>
      <c r="I138" s="3"/>
      <c r="J138" s="3"/>
      <c r="K138" s="3"/>
      <c r="L138" s="3"/>
      <c r="M138" s="3"/>
      <c r="N138" s="3"/>
      <c r="O138" s="3"/>
    </row>
    <row r="139" spans="1:15" x14ac:dyDescent="0.25">
      <c r="A139" s="3"/>
      <c r="B139" s="3"/>
      <c r="C139" s="3"/>
      <c r="D139" s="3"/>
      <c r="E139" s="3"/>
      <c r="F139" s="3"/>
      <c r="G139" s="3"/>
      <c r="H139" s="3"/>
      <c r="I139" s="3"/>
      <c r="J139" s="3"/>
      <c r="K139" s="3"/>
      <c r="L139" s="3"/>
      <c r="M139" s="3"/>
      <c r="N139" s="3"/>
      <c r="O139" s="3"/>
    </row>
    <row r="140" spans="1:15" x14ac:dyDescent="0.25">
      <c r="A140" s="3"/>
      <c r="B140" s="3"/>
      <c r="C140" s="3"/>
      <c r="D140" s="3"/>
      <c r="E140" s="3"/>
      <c r="F140" s="3"/>
      <c r="G140" s="3"/>
      <c r="H140" s="3"/>
      <c r="I140" s="3"/>
      <c r="J140" s="3"/>
      <c r="K140" s="3"/>
      <c r="L140" s="3"/>
      <c r="M140" s="3"/>
      <c r="N140" s="3"/>
      <c r="O140" s="3"/>
    </row>
    <row r="141" spans="1:15" x14ac:dyDescent="0.25">
      <c r="A141" s="3"/>
      <c r="B141" s="3"/>
      <c r="C141" s="3"/>
      <c r="D141" s="3"/>
      <c r="E141" s="3"/>
      <c r="F141" s="3"/>
      <c r="G141" s="3"/>
      <c r="H141" s="3"/>
      <c r="I141" s="3"/>
      <c r="J141" s="3"/>
      <c r="K141" s="3"/>
      <c r="L141" s="3"/>
      <c r="M141" s="3"/>
      <c r="N141" s="3"/>
      <c r="O141" s="3"/>
    </row>
    <row r="142" spans="1:15" x14ac:dyDescent="0.25">
      <c r="A142" s="3"/>
      <c r="B142" s="3"/>
      <c r="C142" s="3"/>
      <c r="D142" s="3"/>
      <c r="E142" s="3"/>
      <c r="F142" s="3"/>
      <c r="G142" s="3"/>
      <c r="H142" s="3"/>
      <c r="I142" s="3"/>
      <c r="J142" s="3"/>
      <c r="K142" s="3"/>
      <c r="L142" s="3"/>
      <c r="M142" s="3"/>
      <c r="N142" s="3"/>
      <c r="O142" s="3"/>
    </row>
    <row r="143" spans="1:15" x14ac:dyDescent="0.25">
      <c r="A143" s="3"/>
      <c r="B143" s="3"/>
      <c r="C143" s="3"/>
      <c r="D143" s="3"/>
      <c r="E143" s="3"/>
      <c r="F143" s="3"/>
      <c r="G143" s="3"/>
      <c r="H143" s="3"/>
      <c r="I143" s="3"/>
      <c r="J143" s="3"/>
      <c r="K143" s="3"/>
      <c r="L143" s="3"/>
      <c r="M143" s="3"/>
      <c r="N143" s="3"/>
      <c r="O143" s="3"/>
    </row>
    <row r="144" spans="1:15" x14ac:dyDescent="0.25">
      <c r="A144" s="3"/>
      <c r="B144" s="3"/>
      <c r="C144" s="3"/>
      <c r="D144" s="3"/>
      <c r="E144" s="3"/>
      <c r="F144" s="3"/>
      <c r="G144" s="3"/>
      <c r="H144" s="3"/>
      <c r="I144" s="3"/>
      <c r="J144" s="3"/>
      <c r="K144" s="3"/>
      <c r="L144" s="3"/>
      <c r="M144" s="3"/>
      <c r="N144" s="3"/>
      <c r="O144" s="3"/>
    </row>
    <row r="145" spans="1:15" x14ac:dyDescent="0.25">
      <c r="A145" s="3"/>
      <c r="B145" s="3"/>
      <c r="C145" s="3"/>
      <c r="D145" s="3"/>
      <c r="E145" s="3"/>
      <c r="F145" s="3"/>
      <c r="G145" s="3"/>
      <c r="H145" s="3"/>
      <c r="I145" s="3"/>
      <c r="J145" s="3"/>
      <c r="K145" s="3"/>
      <c r="L145" s="3"/>
      <c r="M145" s="3"/>
      <c r="N145" s="3"/>
      <c r="O145" s="3"/>
    </row>
    <row r="146" spans="1:15" x14ac:dyDescent="0.25">
      <c r="A146" s="3"/>
      <c r="B146" s="3"/>
      <c r="C146" s="3"/>
      <c r="D146" s="3"/>
      <c r="E146" s="3"/>
      <c r="F146" s="3"/>
      <c r="G146" s="3"/>
      <c r="H146" s="3"/>
      <c r="I146" s="3"/>
      <c r="J146" s="3"/>
      <c r="K146" s="3"/>
      <c r="L146" s="3"/>
      <c r="M146" s="3"/>
      <c r="N146" s="3"/>
      <c r="O146" s="3"/>
    </row>
    <row r="147" spans="1:15" x14ac:dyDescent="0.25">
      <c r="A147" s="3"/>
      <c r="B147" s="3"/>
      <c r="C147" s="3"/>
      <c r="D147" s="3"/>
      <c r="E147" s="3"/>
      <c r="F147" s="3"/>
      <c r="G147" s="3"/>
      <c r="H147" s="3"/>
      <c r="I147" s="3"/>
      <c r="J147" s="3"/>
      <c r="K147" s="3"/>
      <c r="L147" s="3"/>
      <c r="M147" s="3"/>
      <c r="N147" s="3"/>
      <c r="O147" s="3"/>
    </row>
    <row r="148" spans="1:15" x14ac:dyDescent="0.25">
      <c r="A148" s="3"/>
      <c r="B148" s="3"/>
      <c r="C148" s="3"/>
      <c r="D148" s="3"/>
      <c r="E148" s="3"/>
      <c r="F148" s="3"/>
      <c r="G148" s="3"/>
      <c r="H148" s="3"/>
      <c r="I148" s="3"/>
      <c r="J148" s="3"/>
      <c r="K148" s="3"/>
      <c r="L148" s="3"/>
      <c r="M148" s="3"/>
      <c r="N148" s="3"/>
      <c r="O148" s="3"/>
    </row>
    <row r="149" spans="1:15" x14ac:dyDescent="0.25">
      <c r="A149" s="3"/>
      <c r="B149" s="3"/>
      <c r="C149" s="3"/>
      <c r="D149" s="3"/>
      <c r="E149" s="3"/>
      <c r="F149" s="3"/>
      <c r="G149" s="3"/>
      <c r="H149" s="3"/>
      <c r="I149" s="3"/>
      <c r="J149" s="3"/>
      <c r="K149" s="3"/>
      <c r="L149" s="3"/>
      <c r="M149" s="3"/>
      <c r="N149" s="3"/>
      <c r="O149" s="3"/>
    </row>
    <row r="150" spans="1:15" x14ac:dyDescent="0.25">
      <c r="A150" s="3"/>
      <c r="B150" s="3"/>
      <c r="C150" s="3"/>
      <c r="D150" s="3"/>
      <c r="E150" s="3"/>
      <c r="F150" s="3"/>
      <c r="G150" s="3"/>
      <c r="H150" s="3"/>
      <c r="I150" s="3"/>
      <c r="J150" s="3"/>
      <c r="K150" s="3"/>
      <c r="L150" s="3"/>
      <c r="M150" s="3"/>
      <c r="N150" s="3"/>
      <c r="O150" s="3"/>
    </row>
    <row r="151" spans="1:15" x14ac:dyDescent="0.25">
      <c r="A151" s="3"/>
      <c r="B151" s="3"/>
      <c r="C151" s="3"/>
      <c r="D151" s="3"/>
      <c r="E151" s="3"/>
      <c r="F151" s="3"/>
      <c r="G151" s="3"/>
      <c r="H151" s="3"/>
      <c r="I151" s="3"/>
      <c r="J151" s="3"/>
      <c r="K151" s="3"/>
      <c r="L151" s="3"/>
      <c r="M151" s="3"/>
      <c r="N151" s="3"/>
      <c r="O151" s="3"/>
    </row>
    <row r="152" spans="1:15" x14ac:dyDescent="0.25">
      <c r="A152" s="3"/>
      <c r="B152" s="3"/>
      <c r="C152" s="3"/>
      <c r="D152" s="3"/>
      <c r="E152" s="3"/>
      <c r="F152" s="3"/>
      <c r="G152" s="3"/>
      <c r="H152" s="3"/>
      <c r="I152" s="3"/>
      <c r="J152" s="3"/>
      <c r="K152" s="3"/>
      <c r="L152" s="3"/>
      <c r="M152" s="3"/>
      <c r="N152" s="3"/>
      <c r="O152" s="3"/>
    </row>
    <row r="153" spans="1:15" x14ac:dyDescent="0.25">
      <c r="A153" s="3"/>
      <c r="B153" s="3"/>
      <c r="C153" s="3"/>
      <c r="D153" s="3"/>
      <c r="E153" s="3"/>
      <c r="F153" s="3"/>
      <c r="G153" s="3"/>
      <c r="H153" s="3"/>
      <c r="I153" s="3"/>
      <c r="J153" s="3"/>
      <c r="K153" s="3"/>
      <c r="L153" s="3"/>
      <c r="M153" s="3"/>
      <c r="N153" s="3"/>
      <c r="O153" s="3"/>
    </row>
    <row r="154" spans="1:15" x14ac:dyDescent="0.25">
      <c r="A154" s="3"/>
      <c r="B154" s="3"/>
      <c r="C154" s="3"/>
      <c r="D154" s="3"/>
      <c r="E154" s="3"/>
      <c r="F154" s="3"/>
      <c r="G154" s="3"/>
      <c r="H154" s="3"/>
      <c r="I154" s="3"/>
      <c r="J154" s="3"/>
      <c r="K154" s="3"/>
      <c r="L154" s="3"/>
      <c r="M154" s="3"/>
      <c r="N154" s="3"/>
      <c r="O154" s="3"/>
    </row>
    <row r="155" spans="1:15" x14ac:dyDescent="0.25">
      <c r="A155" s="3"/>
      <c r="B155" s="3"/>
      <c r="C155" s="3"/>
      <c r="D155" s="3"/>
      <c r="E155" s="3"/>
      <c r="F155" s="3"/>
      <c r="G155" s="3"/>
      <c r="H155" s="3"/>
      <c r="I155" s="3"/>
      <c r="J155" s="3"/>
      <c r="K155" s="3"/>
      <c r="L155" s="3"/>
      <c r="M155" s="3"/>
      <c r="N155" s="3"/>
      <c r="O155" s="3"/>
    </row>
    <row r="156" spans="1:15" x14ac:dyDescent="0.25">
      <c r="A156" s="3"/>
      <c r="B156" s="3"/>
      <c r="C156" s="3"/>
      <c r="D156" s="3"/>
      <c r="E156" s="3"/>
      <c r="F156" s="3"/>
      <c r="G156" s="3"/>
      <c r="H156" s="3"/>
      <c r="I156" s="3"/>
      <c r="J156" s="3"/>
      <c r="K156" s="3"/>
      <c r="L156" s="3"/>
      <c r="M156" s="3"/>
      <c r="N156" s="3"/>
      <c r="O156" s="3"/>
    </row>
    <row r="157" spans="1:15" x14ac:dyDescent="0.25">
      <c r="A157" s="3"/>
      <c r="B157" s="3"/>
      <c r="C157" s="3"/>
      <c r="D157" s="3"/>
      <c r="E157" s="3"/>
      <c r="F157" s="3"/>
      <c r="G157" s="3"/>
      <c r="H157" s="3"/>
      <c r="I157" s="3"/>
      <c r="J157" s="3"/>
      <c r="K157" s="3"/>
      <c r="L157" s="3"/>
      <c r="M157" s="3"/>
      <c r="N157" s="3"/>
      <c r="O157" s="3"/>
    </row>
    <row r="158" spans="1:15" x14ac:dyDescent="0.25">
      <c r="A158" s="3"/>
      <c r="B158" s="3"/>
      <c r="C158" s="3"/>
      <c r="D158" s="3"/>
      <c r="E158" s="3"/>
      <c r="F158" s="3"/>
      <c r="G158" s="3"/>
      <c r="H158" s="3"/>
      <c r="I158" s="3"/>
      <c r="J158" s="3"/>
      <c r="K158" s="3"/>
      <c r="L158" s="3"/>
      <c r="M158" s="3"/>
      <c r="N158" s="3"/>
      <c r="O158" s="3"/>
    </row>
    <row r="159" spans="1:15" x14ac:dyDescent="0.25">
      <c r="A159" s="3"/>
      <c r="B159" s="3"/>
      <c r="C159" s="3"/>
      <c r="D159" s="3"/>
      <c r="E159" s="3"/>
      <c r="F159" s="3"/>
      <c r="G159" s="3"/>
      <c r="H159" s="3"/>
      <c r="I159" s="3"/>
      <c r="J159" s="3"/>
      <c r="K159" s="3"/>
      <c r="L159" s="3"/>
      <c r="M159" s="3"/>
      <c r="N159" s="3"/>
      <c r="O159" s="3"/>
    </row>
    <row r="160" spans="1:15" x14ac:dyDescent="0.25">
      <c r="A160" s="3"/>
      <c r="B160" s="3"/>
      <c r="C160" s="3"/>
      <c r="D160" s="3"/>
      <c r="E160" s="3"/>
      <c r="F160" s="3"/>
      <c r="G160" s="3"/>
      <c r="H160" s="3"/>
      <c r="I160" s="3"/>
      <c r="J160" s="3"/>
      <c r="K160" s="3"/>
      <c r="L160" s="3"/>
      <c r="M160" s="3"/>
      <c r="N160" s="3"/>
      <c r="O160" s="3"/>
    </row>
    <row r="161" spans="1:15" x14ac:dyDescent="0.25">
      <c r="A161" s="3"/>
      <c r="B161" s="3"/>
      <c r="C161" s="3"/>
      <c r="D161" s="3"/>
      <c r="E161" s="3"/>
      <c r="F161" s="3"/>
      <c r="G161" s="3"/>
      <c r="H161" s="3"/>
      <c r="I161" s="3"/>
      <c r="J161" s="3"/>
      <c r="K161" s="3"/>
      <c r="L161" s="3"/>
      <c r="M161" s="3"/>
      <c r="N161" s="3"/>
      <c r="O161" s="3"/>
    </row>
    <row r="162" spans="1:15" x14ac:dyDescent="0.25">
      <c r="A162" s="3"/>
      <c r="B162" s="3"/>
      <c r="C162" s="3"/>
      <c r="D162" s="3"/>
      <c r="E162" s="3"/>
      <c r="F162" s="3"/>
      <c r="G162" s="3"/>
      <c r="H162" s="3"/>
      <c r="I162" s="3"/>
      <c r="J162" s="3"/>
      <c r="K162" s="3"/>
      <c r="L162" s="3"/>
      <c r="M162" s="3"/>
      <c r="N162" s="3"/>
      <c r="O162" s="3"/>
    </row>
    <row r="163" spans="1:15" x14ac:dyDescent="0.25">
      <c r="A163" s="3"/>
      <c r="B163" s="3"/>
      <c r="C163" s="3"/>
      <c r="D163" s="3"/>
      <c r="E163" s="3"/>
      <c r="F163" s="3"/>
      <c r="G163" s="3"/>
      <c r="H163" s="3"/>
      <c r="I163" s="3"/>
      <c r="J163" s="3"/>
      <c r="K163" s="3"/>
      <c r="L163" s="3"/>
      <c r="M163" s="3"/>
      <c r="N163" s="3"/>
      <c r="O163" s="3"/>
    </row>
    <row r="164" spans="1:15" x14ac:dyDescent="0.25">
      <c r="A164" s="3"/>
      <c r="B164" s="3"/>
      <c r="C164" s="3"/>
      <c r="D164" s="3"/>
      <c r="E164" s="3"/>
      <c r="F164" s="3"/>
      <c r="G164" s="3"/>
      <c r="H164" s="3"/>
      <c r="I164" s="3"/>
      <c r="J164" s="3"/>
      <c r="K164" s="3"/>
      <c r="L164" s="3"/>
      <c r="M164" s="3"/>
      <c r="N164" s="3"/>
      <c r="O164" s="3"/>
    </row>
    <row r="165" spans="1:15" x14ac:dyDescent="0.25">
      <c r="A165" s="3"/>
      <c r="B165" s="3"/>
      <c r="C165" s="3"/>
      <c r="D165" s="3"/>
      <c r="E165" s="3"/>
      <c r="F165" s="3"/>
      <c r="G165" s="3"/>
      <c r="H165" s="3"/>
      <c r="I165" s="3"/>
      <c r="J165" s="3"/>
      <c r="K165" s="3"/>
      <c r="L165" s="3"/>
      <c r="M165" s="3"/>
      <c r="N165" s="3"/>
      <c r="O165" s="3"/>
    </row>
    <row r="166" spans="1:15" x14ac:dyDescent="0.25">
      <c r="A166" s="3"/>
      <c r="B166" s="3"/>
      <c r="C166" s="3"/>
      <c r="D166" s="3"/>
      <c r="E166" s="3"/>
      <c r="F166" s="3"/>
      <c r="G166" s="3"/>
      <c r="H166" s="3"/>
      <c r="I166" s="3"/>
      <c r="J166" s="3"/>
      <c r="K166" s="3"/>
      <c r="L166" s="3"/>
      <c r="M166" s="3"/>
      <c r="N166" s="3"/>
      <c r="O166" s="3"/>
    </row>
    <row r="167" spans="1:15" x14ac:dyDescent="0.25">
      <c r="A167" s="3"/>
      <c r="B167" s="3"/>
      <c r="C167" s="3"/>
      <c r="D167" s="3"/>
      <c r="E167" s="3"/>
      <c r="F167" s="3"/>
      <c r="G167" s="3"/>
      <c r="H167" s="3"/>
      <c r="I167" s="3"/>
      <c r="J167" s="3"/>
      <c r="K167" s="3"/>
      <c r="L167" s="3"/>
      <c r="M167" s="3"/>
      <c r="N167" s="3"/>
      <c r="O167" s="3"/>
    </row>
    <row r="168" spans="1:15" x14ac:dyDescent="0.25">
      <c r="A168" s="3"/>
      <c r="B168" s="3"/>
      <c r="C168" s="3"/>
      <c r="D168" s="3"/>
      <c r="E168" s="3"/>
      <c r="F168" s="3"/>
      <c r="G168" s="3"/>
      <c r="H168" s="3"/>
      <c r="I168" s="3"/>
      <c r="J168" s="3"/>
      <c r="K168" s="3"/>
      <c r="L168" s="3"/>
      <c r="M168" s="3"/>
      <c r="N168" s="3"/>
      <c r="O168" s="3"/>
    </row>
    <row r="169" spans="1:15" x14ac:dyDescent="0.25">
      <c r="A169" s="3"/>
      <c r="B169" s="3"/>
      <c r="C169" s="3"/>
      <c r="D169" s="3"/>
      <c r="E169" s="3"/>
      <c r="F169" s="3"/>
      <c r="G169" s="3"/>
      <c r="H169" s="3"/>
      <c r="I169" s="3"/>
      <c r="J169" s="3"/>
      <c r="K169" s="3"/>
      <c r="L169" s="3"/>
      <c r="M169" s="3"/>
      <c r="N169" s="3"/>
      <c r="O169" s="3"/>
    </row>
    <row r="170" spans="1:15" x14ac:dyDescent="0.25">
      <c r="A170" s="3"/>
      <c r="B170" s="3"/>
      <c r="C170" s="3"/>
      <c r="D170" s="3"/>
      <c r="E170" s="3"/>
      <c r="F170" s="3"/>
      <c r="G170" s="3"/>
      <c r="H170" s="3"/>
      <c r="I170" s="3"/>
      <c r="J170" s="3"/>
      <c r="K170" s="3"/>
      <c r="L170" s="3"/>
      <c r="M170" s="3"/>
      <c r="N170" s="3"/>
      <c r="O170" s="3"/>
    </row>
    <row r="171" spans="1:15" x14ac:dyDescent="0.25">
      <c r="A171" s="3"/>
      <c r="B171" s="3"/>
      <c r="C171" s="3"/>
      <c r="D171" s="3"/>
      <c r="E171" s="3"/>
      <c r="F171" s="3"/>
      <c r="G171" s="3"/>
      <c r="H171" s="3"/>
      <c r="I171" s="3"/>
      <c r="J171" s="3"/>
      <c r="K171" s="3"/>
      <c r="L171" s="3"/>
      <c r="M171" s="3"/>
      <c r="N171" s="3"/>
      <c r="O171" s="3"/>
    </row>
    <row r="172" spans="1:15" x14ac:dyDescent="0.25">
      <c r="A172" s="3"/>
      <c r="B172" s="3"/>
      <c r="C172" s="3"/>
      <c r="D172" s="3"/>
      <c r="E172" s="3"/>
      <c r="F172" s="3"/>
      <c r="G172" s="3"/>
      <c r="H172" s="3"/>
      <c r="I172" s="3"/>
      <c r="J172" s="3"/>
      <c r="K172" s="3"/>
      <c r="L172" s="3"/>
      <c r="M172" s="3"/>
      <c r="N172" s="3"/>
      <c r="O172" s="3"/>
    </row>
    <row r="173" spans="1:15" x14ac:dyDescent="0.25">
      <c r="A173" s="3"/>
      <c r="B173" s="3"/>
      <c r="C173" s="3"/>
      <c r="D173" s="3"/>
      <c r="E173" s="3"/>
      <c r="F173" s="3"/>
      <c r="G173" s="3"/>
      <c r="H173" s="3"/>
      <c r="I173" s="3"/>
      <c r="J173" s="3"/>
      <c r="K173" s="3"/>
      <c r="L173" s="3"/>
      <c r="M173" s="3"/>
      <c r="N173" s="3"/>
      <c r="O173" s="3"/>
    </row>
    <row r="174" spans="1:15" x14ac:dyDescent="0.25">
      <c r="A174" s="3"/>
      <c r="B174" s="3"/>
      <c r="C174" s="3"/>
      <c r="D174" s="3"/>
      <c r="E174" s="3"/>
      <c r="F174" s="3"/>
      <c r="G174" s="3"/>
      <c r="H174" s="3"/>
      <c r="I174" s="3"/>
      <c r="J174" s="3"/>
      <c r="K174" s="3"/>
      <c r="L174" s="3"/>
      <c r="M174" s="3"/>
      <c r="N174" s="3"/>
      <c r="O174" s="3"/>
    </row>
    <row r="175" spans="1:15" x14ac:dyDescent="0.25">
      <c r="A175" s="3"/>
      <c r="B175" s="3"/>
      <c r="C175" s="3"/>
      <c r="D175" s="3"/>
      <c r="E175" s="3"/>
      <c r="F175" s="3"/>
      <c r="G175" s="3"/>
      <c r="H175" s="3"/>
      <c r="I175" s="3"/>
      <c r="J175" s="3"/>
      <c r="K175" s="3"/>
      <c r="L175" s="3"/>
      <c r="M175" s="3"/>
      <c r="N175" s="3"/>
      <c r="O175" s="3"/>
    </row>
    <row r="176" spans="1:15" x14ac:dyDescent="0.25">
      <c r="A176" s="3"/>
      <c r="B176" s="3"/>
      <c r="C176" s="3"/>
      <c r="D176" s="3"/>
      <c r="E176" s="3"/>
      <c r="F176" s="3"/>
      <c r="G176" s="3"/>
      <c r="H176" s="3"/>
      <c r="I176" s="3"/>
      <c r="J176" s="3"/>
      <c r="K176" s="3"/>
      <c r="L176" s="3"/>
      <c r="M176" s="3"/>
      <c r="N176" s="3"/>
      <c r="O176" s="3"/>
    </row>
    <row r="177" spans="1:15" x14ac:dyDescent="0.25">
      <c r="A177" s="3"/>
      <c r="B177" s="3"/>
      <c r="C177" s="3"/>
      <c r="D177" s="3"/>
      <c r="E177" s="3"/>
      <c r="F177" s="3"/>
      <c r="G177" s="3"/>
      <c r="H177" s="3"/>
      <c r="I177" s="3"/>
      <c r="J177" s="3"/>
      <c r="K177" s="3"/>
      <c r="L177" s="3"/>
      <c r="M177" s="3"/>
      <c r="N177" s="3"/>
      <c r="O177" s="3"/>
    </row>
    <row r="178" spans="1:15" x14ac:dyDescent="0.25">
      <c r="A178" s="3"/>
      <c r="B178" s="3"/>
      <c r="C178" s="3"/>
      <c r="D178" s="3"/>
      <c r="E178" s="3"/>
      <c r="F178" s="3"/>
      <c r="G178" s="3"/>
      <c r="H178" s="3"/>
      <c r="I178" s="3"/>
      <c r="J178" s="3"/>
      <c r="K178" s="3"/>
      <c r="L178" s="3"/>
      <c r="M178" s="3"/>
      <c r="N178" s="3"/>
      <c r="O178" s="3"/>
    </row>
    <row r="179" spans="1:15" x14ac:dyDescent="0.25">
      <c r="A179" s="3"/>
      <c r="B179" s="3"/>
      <c r="C179" s="3"/>
      <c r="D179" s="3"/>
      <c r="E179" s="3"/>
      <c r="F179" s="3"/>
      <c r="G179" s="3"/>
      <c r="H179" s="3"/>
      <c r="I179" s="3"/>
      <c r="J179" s="3"/>
      <c r="K179" s="3"/>
      <c r="L179" s="3"/>
      <c r="M179" s="3"/>
      <c r="N179" s="3"/>
      <c r="O179" s="3"/>
    </row>
    <row r="180" spans="1:15" x14ac:dyDescent="0.25">
      <c r="A180" s="3"/>
      <c r="B180" s="3"/>
      <c r="C180" s="3"/>
      <c r="D180" s="3"/>
      <c r="E180" s="3"/>
      <c r="F180" s="3"/>
      <c r="G180" s="3"/>
      <c r="H180" s="3"/>
      <c r="I180" s="3"/>
      <c r="J180" s="3"/>
      <c r="K180" s="3"/>
      <c r="L180" s="3"/>
      <c r="M180" s="3"/>
      <c r="N180" s="3"/>
      <c r="O180" s="3"/>
    </row>
    <row r="181" spans="1:15" x14ac:dyDescent="0.25">
      <c r="A181" s="3"/>
      <c r="B181" s="3"/>
      <c r="C181" s="3"/>
      <c r="D181" s="3"/>
      <c r="E181" s="3"/>
      <c r="F181" s="3"/>
      <c r="G181" s="3"/>
      <c r="H181" s="3"/>
      <c r="I181" s="3"/>
      <c r="J181" s="3"/>
      <c r="K181" s="3"/>
      <c r="L181" s="3"/>
      <c r="M181" s="3"/>
      <c r="N181" s="3"/>
      <c r="O181" s="3"/>
    </row>
    <row r="182" spans="1:15" x14ac:dyDescent="0.25">
      <c r="A182" s="3"/>
      <c r="B182" s="3"/>
      <c r="C182" s="3"/>
      <c r="D182" s="3"/>
      <c r="E182" s="3"/>
      <c r="F182" s="3"/>
      <c r="G182" s="3"/>
      <c r="H182" s="3"/>
      <c r="I182" s="3"/>
      <c r="J182" s="3"/>
      <c r="K182" s="3"/>
      <c r="L182" s="3"/>
      <c r="M182" s="3"/>
      <c r="N182" s="3"/>
      <c r="O182" s="3"/>
    </row>
    <row r="183" spans="1:15" x14ac:dyDescent="0.25">
      <c r="A183" s="3"/>
      <c r="B183" s="3"/>
      <c r="C183" s="3"/>
      <c r="D183" s="3"/>
      <c r="E183" s="3"/>
      <c r="F183" s="3"/>
      <c r="G183" s="3"/>
      <c r="H183" s="3"/>
      <c r="I183" s="3"/>
      <c r="J183" s="3"/>
      <c r="K183" s="3"/>
      <c r="L183" s="3"/>
      <c r="M183" s="3"/>
      <c r="N183" s="3"/>
      <c r="O183" s="3"/>
    </row>
    <row r="184" spans="1:15" x14ac:dyDescent="0.25">
      <c r="A184" s="3"/>
      <c r="B184" s="3"/>
      <c r="C184" s="3"/>
      <c r="D184" s="3"/>
      <c r="E184" s="3"/>
      <c r="F184" s="3"/>
      <c r="G184" s="3"/>
      <c r="H184" s="3"/>
      <c r="I184" s="3"/>
      <c r="J184" s="3"/>
      <c r="K184" s="3"/>
      <c r="L184" s="3"/>
      <c r="M184" s="3"/>
      <c r="N184" s="3"/>
      <c r="O184" s="3"/>
    </row>
    <row r="185" spans="1:15" x14ac:dyDescent="0.25">
      <c r="A185" s="3"/>
      <c r="B185" s="3"/>
      <c r="C185" s="3"/>
      <c r="D185" s="3"/>
      <c r="E185" s="3"/>
      <c r="F185" s="3"/>
      <c r="G185" s="3"/>
      <c r="H185" s="3"/>
      <c r="I185" s="3"/>
      <c r="J185" s="3"/>
      <c r="K185" s="3"/>
      <c r="L185" s="3"/>
      <c r="M185" s="3"/>
      <c r="N185" s="3"/>
      <c r="O185" s="3"/>
    </row>
    <row r="186" spans="1:15" x14ac:dyDescent="0.25">
      <c r="A186" s="3"/>
      <c r="B186" s="3"/>
      <c r="C186" s="3"/>
      <c r="D186" s="3"/>
      <c r="E186" s="3"/>
      <c r="F186" s="3"/>
      <c r="G186" s="3"/>
      <c r="H186" s="3"/>
      <c r="I186" s="3"/>
      <c r="J186" s="3"/>
      <c r="K186" s="3"/>
      <c r="L186" s="3"/>
      <c r="M186" s="3"/>
      <c r="N186" s="3"/>
      <c r="O186" s="3"/>
    </row>
    <row r="187" spans="1:15" x14ac:dyDescent="0.25">
      <c r="A187" s="3"/>
      <c r="B187" s="3"/>
      <c r="C187" s="3"/>
      <c r="D187" s="3"/>
      <c r="E187" s="3"/>
      <c r="F187" s="3"/>
      <c r="G187" s="3"/>
      <c r="H187" s="3"/>
      <c r="I187" s="3"/>
      <c r="J187" s="3"/>
      <c r="K187" s="3"/>
      <c r="L187" s="3"/>
      <c r="M187" s="3"/>
      <c r="N187" s="3"/>
      <c r="O187" s="3"/>
    </row>
    <row r="188" spans="1:15" x14ac:dyDescent="0.25">
      <c r="A188" s="3"/>
      <c r="B188" s="3"/>
      <c r="C188" s="3"/>
      <c r="D188" s="3"/>
      <c r="E188" s="3"/>
      <c r="F188" s="3"/>
      <c r="G188" s="3"/>
      <c r="H188" s="3"/>
      <c r="I188" s="3"/>
      <c r="J188" s="3"/>
      <c r="K188" s="3"/>
      <c r="L188" s="3"/>
      <c r="M188" s="3"/>
      <c r="N188" s="3"/>
      <c r="O188" s="3"/>
    </row>
    <row r="189" spans="1:15" x14ac:dyDescent="0.25">
      <c r="A189" s="3"/>
      <c r="B189" s="3"/>
      <c r="C189" s="3"/>
      <c r="D189" s="3"/>
      <c r="E189" s="3"/>
      <c r="F189" s="3"/>
      <c r="G189" s="3"/>
      <c r="H189" s="3"/>
      <c r="I189" s="3"/>
      <c r="J189" s="3"/>
      <c r="K189" s="3"/>
      <c r="L189" s="3"/>
      <c r="M189" s="3"/>
      <c r="N189" s="3"/>
      <c r="O189" s="3"/>
    </row>
    <row r="190" spans="1:15" x14ac:dyDescent="0.25">
      <c r="A190" s="3"/>
      <c r="B190" s="3"/>
      <c r="C190" s="3"/>
      <c r="D190" s="3"/>
      <c r="E190" s="3"/>
      <c r="F190" s="3"/>
      <c r="G190" s="3"/>
      <c r="H190" s="3"/>
      <c r="I190" s="3"/>
      <c r="J190" s="3"/>
      <c r="K190" s="3"/>
      <c r="L190" s="3"/>
      <c r="M190" s="3"/>
      <c r="N190" s="3"/>
      <c r="O190" s="3"/>
    </row>
    <row r="191" spans="1:15" x14ac:dyDescent="0.25">
      <c r="A191" s="3"/>
      <c r="B191" s="3"/>
      <c r="C191" s="3"/>
      <c r="D191" s="3"/>
      <c r="E191" s="3"/>
      <c r="F191" s="3"/>
      <c r="G191" s="3"/>
      <c r="H191" s="3"/>
      <c r="I191" s="3"/>
      <c r="J191" s="3"/>
      <c r="K191" s="3"/>
      <c r="L191" s="3"/>
      <c r="M191" s="3"/>
      <c r="N191" s="3"/>
      <c r="O191" s="3"/>
    </row>
    <row r="192" spans="1:15" x14ac:dyDescent="0.25">
      <c r="A192" s="3"/>
      <c r="B192" s="3"/>
      <c r="C192" s="3"/>
      <c r="D192" s="3"/>
      <c r="E192" s="3"/>
      <c r="F192" s="3"/>
      <c r="G192" s="3"/>
      <c r="H192" s="3"/>
      <c r="I192" s="3"/>
      <c r="J192" s="3"/>
      <c r="K192" s="3"/>
      <c r="L192" s="3"/>
      <c r="M192" s="3"/>
      <c r="N192" s="3"/>
      <c r="O192" s="3"/>
    </row>
    <row r="193" spans="1:15" x14ac:dyDescent="0.25">
      <c r="A193" s="3"/>
      <c r="B193" s="3"/>
      <c r="C193" s="3"/>
      <c r="D193" s="3"/>
      <c r="E193" s="3"/>
      <c r="F193" s="3"/>
      <c r="G193" s="3"/>
      <c r="H193" s="3"/>
      <c r="I193" s="3"/>
      <c r="J193" s="3"/>
      <c r="K193" s="3"/>
      <c r="L193" s="3"/>
      <c r="M193" s="3"/>
      <c r="N193" s="3"/>
      <c r="O193" s="3"/>
    </row>
    <row r="194" spans="1:15" x14ac:dyDescent="0.25">
      <c r="A194" s="3"/>
      <c r="B194" s="3"/>
      <c r="C194" s="3"/>
      <c r="D194" s="3"/>
      <c r="E194" s="3"/>
      <c r="F194" s="3"/>
      <c r="G194" s="3"/>
      <c r="H194" s="3"/>
      <c r="I194" s="3"/>
      <c r="J194" s="3"/>
      <c r="K194" s="3"/>
      <c r="L194" s="3"/>
      <c r="M194" s="3"/>
      <c r="N194" s="3"/>
      <c r="O194" s="3"/>
    </row>
    <row r="195" spans="1:15" x14ac:dyDescent="0.25">
      <c r="A195" s="3"/>
      <c r="B195" s="3"/>
      <c r="C195" s="3"/>
      <c r="D195" s="3"/>
      <c r="E195" s="3"/>
      <c r="F195" s="3"/>
      <c r="G195" s="3"/>
      <c r="H195" s="3"/>
      <c r="I195" s="3"/>
      <c r="J195" s="3"/>
      <c r="K195" s="3"/>
      <c r="L195" s="3"/>
      <c r="M195" s="3"/>
      <c r="N195" s="3"/>
      <c r="O195" s="3"/>
    </row>
    <row r="196" spans="1:15" x14ac:dyDescent="0.25">
      <c r="A196" s="3"/>
      <c r="B196" s="3"/>
      <c r="C196" s="3"/>
      <c r="D196" s="3"/>
      <c r="E196" s="3"/>
      <c r="F196" s="3"/>
      <c r="G196" s="3"/>
      <c r="H196" s="3"/>
      <c r="I196" s="3"/>
      <c r="J196" s="3"/>
      <c r="K196" s="3"/>
      <c r="L196" s="3"/>
      <c r="M196" s="3"/>
      <c r="N196" s="3"/>
      <c r="O196" s="3"/>
    </row>
    <row r="197" spans="1:15" x14ac:dyDescent="0.25">
      <c r="A197" s="3"/>
      <c r="B197" s="3"/>
      <c r="C197" s="3"/>
      <c r="D197" s="3"/>
      <c r="E197" s="3"/>
      <c r="F197" s="3"/>
      <c r="G197" s="3"/>
      <c r="H197" s="3"/>
      <c r="I197" s="3"/>
      <c r="J197" s="3"/>
      <c r="K197" s="3"/>
      <c r="L197" s="3"/>
      <c r="M197" s="3"/>
      <c r="N197" s="3"/>
      <c r="O197" s="3"/>
    </row>
    <row r="198" spans="1:15" x14ac:dyDescent="0.25">
      <c r="A198" s="3"/>
      <c r="B198" s="3"/>
      <c r="C198" s="3"/>
      <c r="D198" s="3"/>
      <c r="E198" s="3"/>
      <c r="F198" s="3"/>
      <c r="G198" s="3"/>
      <c r="H198" s="3"/>
      <c r="I198" s="3"/>
      <c r="J198" s="3"/>
      <c r="K198" s="3"/>
      <c r="L198" s="3"/>
      <c r="M198" s="3"/>
      <c r="N198" s="3"/>
      <c r="O198" s="3"/>
    </row>
    <row r="199" spans="1:15" x14ac:dyDescent="0.25">
      <c r="A199" s="3"/>
      <c r="B199" s="3"/>
      <c r="C199" s="3"/>
      <c r="D199" s="3"/>
      <c r="E199" s="3"/>
      <c r="F199" s="3"/>
      <c r="G199" s="3"/>
      <c r="H199" s="3"/>
      <c r="I199" s="3"/>
      <c r="J199" s="3"/>
      <c r="K199" s="3"/>
      <c r="L199" s="3"/>
      <c r="M199" s="3"/>
      <c r="N199" s="3"/>
      <c r="O199" s="3"/>
    </row>
    <row r="200" spans="1:15" x14ac:dyDescent="0.25">
      <c r="A200" s="3"/>
      <c r="B200" s="3"/>
      <c r="C200" s="3"/>
      <c r="D200" s="3"/>
      <c r="E200" s="3"/>
      <c r="F200" s="3"/>
      <c r="G200" s="3"/>
      <c r="H200" s="3"/>
      <c r="I200" s="3"/>
      <c r="J200" s="3"/>
      <c r="K200" s="3"/>
      <c r="L200" s="3"/>
      <c r="M200" s="3"/>
      <c r="N200" s="3"/>
      <c r="O200" s="3"/>
    </row>
    <row r="201" spans="1:15" x14ac:dyDescent="0.25">
      <c r="A201" s="3"/>
      <c r="B201" s="3"/>
      <c r="C201" s="3"/>
      <c r="D201" s="3"/>
      <c r="E201" s="3"/>
      <c r="F201" s="3"/>
      <c r="G201" s="3"/>
      <c r="H201" s="3"/>
      <c r="I201" s="3"/>
      <c r="J201" s="3"/>
      <c r="K201" s="3"/>
      <c r="L201" s="3"/>
      <c r="M201" s="3"/>
      <c r="N201" s="3"/>
      <c r="O201" s="3"/>
    </row>
    <row r="202" spans="1:15" x14ac:dyDescent="0.25">
      <c r="A202" s="3"/>
      <c r="B202" s="3"/>
      <c r="C202" s="3"/>
      <c r="D202" s="3"/>
      <c r="E202" s="3"/>
      <c r="F202" s="3"/>
      <c r="G202" s="3"/>
      <c r="H202" s="3"/>
      <c r="I202" s="3"/>
      <c r="J202" s="3"/>
      <c r="K202" s="3"/>
      <c r="L202" s="3"/>
      <c r="M202" s="3"/>
      <c r="N202" s="3"/>
      <c r="O202" s="3"/>
    </row>
    <row r="203" spans="1:15" x14ac:dyDescent="0.25">
      <c r="A203" s="3"/>
      <c r="B203" s="3"/>
      <c r="C203" s="3"/>
      <c r="D203" s="3"/>
      <c r="E203" s="3"/>
      <c r="F203" s="3"/>
      <c r="G203" s="3"/>
      <c r="H203" s="3"/>
      <c r="I203" s="3"/>
      <c r="J203" s="3"/>
      <c r="K203" s="3"/>
      <c r="L203" s="3"/>
      <c r="M203" s="3"/>
      <c r="N203" s="3"/>
      <c r="O203" s="3"/>
    </row>
    <row r="204" spans="1:15" x14ac:dyDescent="0.25">
      <c r="A204" s="3"/>
      <c r="B204" s="3"/>
      <c r="C204" s="3"/>
      <c r="D204" s="3"/>
      <c r="E204" s="3"/>
      <c r="F204" s="3"/>
      <c r="G204" s="3"/>
      <c r="H204" s="3"/>
      <c r="I204" s="3"/>
      <c r="J204" s="3"/>
      <c r="K204" s="3"/>
      <c r="L204" s="3"/>
      <c r="M204" s="3"/>
      <c r="N204" s="3"/>
      <c r="O204" s="3"/>
    </row>
    <row r="205" spans="1:15" x14ac:dyDescent="0.25">
      <c r="A205" s="3"/>
      <c r="B205" s="3"/>
      <c r="C205" s="3"/>
      <c r="D205" s="3"/>
      <c r="E205" s="3"/>
      <c r="F205" s="3"/>
      <c r="G205" s="3"/>
      <c r="H205" s="3"/>
      <c r="I205" s="3"/>
      <c r="J205" s="3"/>
      <c r="K205" s="3"/>
      <c r="L205" s="3"/>
      <c r="M205" s="3"/>
      <c r="N205" s="3"/>
      <c r="O205" s="3"/>
    </row>
    <row r="206" spans="1:15" x14ac:dyDescent="0.25">
      <c r="A206" s="3"/>
      <c r="B206" s="3"/>
      <c r="C206" s="3"/>
      <c r="D206" s="3"/>
      <c r="E206" s="3"/>
      <c r="F206" s="3"/>
      <c r="G206" s="3"/>
      <c r="H206" s="3"/>
      <c r="I206" s="3"/>
      <c r="J206" s="3"/>
      <c r="K206" s="3"/>
      <c r="L206" s="3"/>
      <c r="M206" s="3"/>
      <c r="N206" s="3"/>
      <c r="O206" s="3"/>
    </row>
    <row r="207" spans="1:15" x14ac:dyDescent="0.25">
      <c r="A207" s="3"/>
      <c r="B207" s="3"/>
      <c r="C207" s="3"/>
      <c r="D207" s="3"/>
      <c r="E207" s="3"/>
      <c r="F207" s="3"/>
      <c r="G207" s="3"/>
      <c r="H207" s="3"/>
      <c r="I207" s="3"/>
      <c r="J207" s="3"/>
      <c r="K207" s="3"/>
      <c r="L207" s="3"/>
      <c r="M207" s="3"/>
      <c r="N207" s="3"/>
      <c r="O207" s="3"/>
    </row>
    <row r="208" spans="1:15" x14ac:dyDescent="0.25">
      <c r="A208" s="3"/>
      <c r="B208" s="3"/>
      <c r="C208" s="3"/>
      <c r="D208" s="3"/>
      <c r="E208" s="3"/>
      <c r="F208" s="3"/>
      <c r="G208" s="3"/>
      <c r="H208" s="3"/>
      <c r="I208" s="3"/>
      <c r="J208" s="3"/>
      <c r="K208" s="3"/>
      <c r="L208" s="3"/>
      <c r="M208" s="3"/>
      <c r="N208" s="3"/>
      <c r="O208" s="3"/>
    </row>
    <row r="209" spans="1:15" x14ac:dyDescent="0.25">
      <c r="A209" s="3"/>
      <c r="B209" s="3"/>
      <c r="C209" s="3"/>
      <c r="D209" s="3"/>
      <c r="E209" s="3"/>
      <c r="F209" s="3"/>
      <c r="G209" s="3"/>
      <c r="H209" s="3"/>
      <c r="I209" s="3"/>
      <c r="J209" s="3"/>
      <c r="K209" s="3"/>
      <c r="L209" s="3"/>
      <c r="M209" s="3"/>
      <c r="N209" s="3"/>
      <c r="O209" s="3"/>
    </row>
    <row r="210" spans="1:15" x14ac:dyDescent="0.25">
      <c r="A210" s="3"/>
      <c r="B210" s="3"/>
      <c r="C210" s="3"/>
      <c r="D210" s="3"/>
      <c r="E210" s="3"/>
      <c r="F210" s="3"/>
      <c r="G210" s="3"/>
      <c r="H210" s="3"/>
      <c r="I210" s="3"/>
      <c r="J210" s="3"/>
      <c r="K210" s="3"/>
      <c r="L210" s="3"/>
      <c r="M210" s="3"/>
      <c r="N210" s="3"/>
      <c r="O210" s="3"/>
    </row>
    <row r="211" spans="1:15" x14ac:dyDescent="0.25">
      <c r="A211" s="3"/>
      <c r="B211" s="3"/>
      <c r="C211" s="3"/>
      <c r="D211" s="3"/>
      <c r="E211" s="3"/>
      <c r="F211" s="3"/>
      <c r="G211" s="3"/>
      <c r="H211" s="3"/>
      <c r="I211" s="3"/>
      <c r="J211" s="3"/>
      <c r="K211" s="3"/>
      <c r="L211" s="3"/>
      <c r="M211" s="3"/>
      <c r="N211" s="3"/>
      <c r="O211" s="3"/>
    </row>
    <row r="212" spans="1:15" x14ac:dyDescent="0.25">
      <c r="A212" s="3"/>
      <c r="B212" s="3"/>
      <c r="C212" s="3"/>
      <c r="D212" s="3"/>
      <c r="E212" s="3"/>
      <c r="F212" s="3"/>
      <c r="G212" s="3"/>
      <c r="H212" s="3"/>
      <c r="I212" s="3"/>
      <c r="J212" s="3"/>
      <c r="K212" s="3"/>
      <c r="L212" s="3"/>
      <c r="M212" s="3"/>
      <c r="N212" s="3"/>
      <c r="O212" s="3"/>
    </row>
    <row r="213" spans="1:15" x14ac:dyDescent="0.25">
      <c r="A213" s="3"/>
      <c r="B213" s="3"/>
      <c r="C213" s="3"/>
      <c r="D213" s="3"/>
      <c r="E213" s="3"/>
      <c r="F213" s="3"/>
      <c r="G213" s="3"/>
      <c r="H213" s="3"/>
      <c r="I213" s="3"/>
      <c r="J213" s="3"/>
      <c r="K213" s="3"/>
      <c r="L213" s="3"/>
      <c r="M213" s="3"/>
      <c r="N213" s="3"/>
      <c r="O213" s="3"/>
    </row>
    <row r="214" spans="1:15" x14ac:dyDescent="0.25">
      <c r="A214" s="3"/>
      <c r="B214" s="3"/>
      <c r="C214" s="3"/>
      <c r="D214" s="3"/>
      <c r="E214" s="3"/>
      <c r="F214" s="3"/>
      <c r="G214" s="3"/>
      <c r="H214" s="3"/>
      <c r="I214" s="3"/>
      <c r="J214" s="3"/>
      <c r="K214" s="3"/>
      <c r="L214" s="3"/>
      <c r="M214" s="3"/>
      <c r="N214" s="3"/>
      <c r="O214" s="3"/>
    </row>
    <row r="215" spans="1:15" x14ac:dyDescent="0.25">
      <c r="A215" s="3"/>
      <c r="B215" s="3"/>
      <c r="C215" s="3"/>
      <c r="D215" s="3"/>
      <c r="E215" s="3"/>
      <c r="F215" s="3"/>
      <c r="G215" s="3"/>
      <c r="H215" s="3"/>
      <c r="I215" s="3"/>
      <c r="J215" s="3"/>
      <c r="K215" s="3"/>
      <c r="L215" s="3"/>
      <c r="M215" s="3"/>
      <c r="N215" s="3"/>
      <c r="O215" s="3"/>
    </row>
    <row r="216" spans="1:15" x14ac:dyDescent="0.25">
      <c r="A216" s="3"/>
      <c r="B216" s="3"/>
      <c r="C216" s="3"/>
      <c r="D216" s="3"/>
      <c r="E216" s="3"/>
      <c r="F216" s="3"/>
      <c r="G216" s="3"/>
      <c r="H216" s="3"/>
      <c r="I216" s="3"/>
      <c r="J216" s="3"/>
      <c r="K216" s="3"/>
      <c r="L216" s="3"/>
      <c r="M216" s="3"/>
      <c r="N216" s="3"/>
      <c r="O216" s="3"/>
    </row>
    <row r="217" spans="1:15" x14ac:dyDescent="0.25">
      <c r="A217" s="3"/>
      <c r="B217" s="3"/>
      <c r="C217" s="3"/>
      <c r="D217" s="3"/>
      <c r="E217" s="3"/>
      <c r="F217" s="3"/>
      <c r="G217" s="3"/>
      <c r="H217" s="3"/>
      <c r="I217" s="3"/>
      <c r="J217" s="3"/>
      <c r="K217" s="3"/>
      <c r="L217" s="3"/>
      <c r="M217" s="3"/>
      <c r="N217" s="3"/>
      <c r="O217" s="3"/>
    </row>
    <row r="218" spans="1:15" x14ac:dyDescent="0.25">
      <c r="A218" s="3"/>
      <c r="B218" s="3"/>
      <c r="C218" s="3"/>
      <c r="D218" s="3"/>
      <c r="E218" s="3"/>
      <c r="F218" s="3"/>
      <c r="G218" s="3"/>
      <c r="H218" s="3"/>
      <c r="I218" s="3"/>
      <c r="J218" s="3"/>
      <c r="K218" s="3"/>
      <c r="L218" s="3"/>
      <c r="M218" s="3"/>
      <c r="N218" s="3"/>
      <c r="O218" s="3"/>
    </row>
    <row r="219" spans="1:15" x14ac:dyDescent="0.25">
      <c r="A219" s="3"/>
      <c r="B219" s="3"/>
      <c r="C219" s="3"/>
      <c r="D219" s="3"/>
      <c r="E219" s="3"/>
      <c r="F219" s="3"/>
      <c r="G219" s="3"/>
      <c r="H219" s="3"/>
      <c r="I219" s="3"/>
      <c r="J219" s="3"/>
      <c r="K219" s="3"/>
      <c r="L219" s="3"/>
      <c r="M219" s="3"/>
      <c r="N219" s="3"/>
      <c r="O219" s="3"/>
    </row>
    <row r="220" spans="1:15" x14ac:dyDescent="0.25">
      <c r="A220" s="3"/>
      <c r="B220" s="3"/>
      <c r="C220" s="3"/>
      <c r="D220" s="3"/>
      <c r="E220" s="3"/>
      <c r="F220" s="3"/>
      <c r="G220" s="3"/>
      <c r="H220" s="3"/>
      <c r="I220" s="3"/>
      <c r="J220" s="3"/>
      <c r="K220" s="3"/>
      <c r="L220" s="3"/>
      <c r="M220" s="3"/>
      <c r="N220" s="3"/>
      <c r="O220" s="3"/>
    </row>
    <row r="221" spans="1:15" x14ac:dyDescent="0.25">
      <c r="A221" s="3"/>
      <c r="B221" s="3"/>
      <c r="C221" s="3"/>
      <c r="D221" s="3"/>
      <c r="E221" s="3"/>
      <c r="F221" s="3"/>
      <c r="G221" s="3"/>
      <c r="H221" s="3"/>
      <c r="I221" s="3"/>
      <c r="J221" s="3"/>
      <c r="K221" s="3"/>
      <c r="L221" s="3"/>
      <c r="M221" s="3"/>
      <c r="N221" s="3"/>
      <c r="O221" s="3"/>
    </row>
    <row r="222" spans="1:15" x14ac:dyDescent="0.25">
      <c r="A222" s="3"/>
      <c r="B222" s="3"/>
      <c r="C222" s="3"/>
      <c r="D222" s="3"/>
      <c r="E222" s="3"/>
      <c r="F222" s="3"/>
      <c r="G222" s="3"/>
      <c r="H222" s="3"/>
      <c r="I222" s="3"/>
      <c r="J222" s="3"/>
      <c r="K222" s="3"/>
      <c r="L222" s="3"/>
      <c r="M222" s="3"/>
      <c r="N222" s="3"/>
      <c r="O222" s="3"/>
    </row>
    <row r="223" spans="1:15" x14ac:dyDescent="0.25">
      <c r="A223" s="3"/>
      <c r="B223" s="3"/>
      <c r="C223" s="3"/>
      <c r="D223" s="3"/>
      <c r="E223" s="3"/>
      <c r="F223" s="3"/>
      <c r="G223" s="3"/>
      <c r="H223" s="3"/>
      <c r="I223" s="3"/>
      <c r="J223" s="3"/>
      <c r="K223" s="3"/>
      <c r="L223" s="3"/>
      <c r="M223" s="3"/>
      <c r="N223" s="3"/>
      <c r="O223" s="3"/>
    </row>
    <row r="224" spans="1:15" x14ac:dyDescent="0.25">
      <c r="A224" s="3"/>
      <c r="B224" s="3"/>
      <c r="C224" s="3"/>
      <c r="D224" s="3"/>
      <c r="E224" s="3"/>
      <c r="F224" s="3"/>
      <c r="G224" s="3"/>
      <c r="H224" s="3"/>
      <c r="I224" s="3"/>
      <c r="J224" s="3"/>
      <c r="K224" s="3"/>
      <c r="L224" s="3"/>
      <c r="M224" s="3"/>
      <c r="N224" s="3"/>
      <c r="O224" s="3"/>
    </row>
    <row r="225" spans="1:15" x14ac:dyDescent="0.25">
      <c r="A225" s="3"/>
      <c r="B225" s="3"/>
      <c r="C225" s="3"/>
      <c r="D225" s="3"/>
      <c r="E225" s="3"/>
      <c r="F225" s="3"/>
      <c r="G225" s="3"/>
      <c r="H225" s="3"/>
      <c r="I225" s="3"/>
      <c r="J225" s="3"/>
      <c r="K225" s="3"/>
      <c r="L225" s="3"/>
      <c r="M225" s="3"/>
      <c r="N225" s="3"/>
      <c r="O225" s="3"/>
    </row>
    <row r="226" spans="1:15" x14ac:dyDescent="0.25">
      <c r="A226" s="3"/>
      <c r="B226" s="3"/>
      <c r="C226" s="3"/>
      <c r="D226" s="3"/>
      <c r="E226" s="3"/>
      <c r="F226" s="3"/>
      <c r="G226" s="3"/>
      <c r="H226" s="3"/>
      <c r="I226" s="3"/>
      <c r="J226" s="3"/>
      <c r="K226" s="3"/>
      <c r="L226" s="3"/>
      <c r="M226" s="3"/>
      <c r="N226" s="3"/>
      <c r="O226" s="3"/>
    </row>
    <row r="227" spans="1:15" x14ac:dyDescent="0.25">
      <c r="A227" s="3"/>
      <c r="B227" s="3"/>
      <c r="C227" s="3"/>
      <c r="D227" s="3"/>
      <c r="E227" s="3"/>
      <c r="F227" s="3"/>
      <c r="G227" s="3"/>
      <c r="H227" s="3"/>
      <c r="I227" s="3"/>
      <c r="J227" s="3"/>
      <c r="K227" s="3"/>
      <c r="L227" s="3"/>
      <c r="M227" s="3"/>
      <c r="N227" s="3"/>
      <c r="O227" s="3"/>
    </row>
    <row r="228" spans="1:15" x14ac:dyDescent="0.25">
      <c r="A228" s="3"/>
      <c r="B228" s="3"/>
      <c r="C228" s="3"/>
      <c r="D228" s="3"/>
      <c r="E228" s="3"/>
      <c r="F228" s="3"/>
      <c r="G228" s="3"/>
      <c r="H228" s="3"/>
      <c r="I228" s="3"/>
      <c r="J228" s="3"/>
      <c r="K228" s="3"/>
      <c r="L228" s="3"/>
      <c r="M228" s="3"/>
      <c r="N228" s="3"/>
      <c r="O228" s="3"/>
    </row>
    <row r="229" spans="1:15" x14ac:dyDescent="0.25">
      <c r="A229" s="3"/>
      <c r="B229" s="3"/>
      <c r="C229" s="3"/>
      <c r="D229" s="3"/>
      <c r="E229" s="3"/>
      <c r="F229" s="3"/>
      <c r="G229" s="3"/>
      <c r="H229" s="3"/>
      <c r="I229" s="3"/>
      <c r="J229" s="3"/>
      <c r="K229" s="3"/>
      <c r="L229" s="3"/>
      <c r="M229" s="3"/>
      <c r="N229" s="3"/>
      <c r="O229" s="3"/>
    </row>
    <row r="230" spans="1:15" x14ac:dyDescent="0.25">
      <c r="A230" s="3"/>
      <c r="B230" s="3"/>
      <c r="C230" s="3"/>
      <c r="D230" s="3"/>
      <c r="E230" s="3"/>
      <c r="F230" s="3"/>
      <c r="G230" s="3"/>
      <c r="H230" s="3"/>
      <c r="I230" s="3"/>
      <c r="J230" s="3"/>
      <c r="K230" s="3"/>
      <c r="L230" s="3"/>
      <c r="M230" s="3"/>
      <c r="N230" s="3"/>
      <c r="O230" s="3"/>
    </row>
    <row r="231" spans="1:15" x14ac:dyDescent="0.25">
      <c r="A231" s="3"/>
      <c r="B231" s="3"/>
      <c r="C231" s="3"/>
      <c r="D231" s="3"/>
      <c r="E231" s="3"/>
      <c r="F231" s="3"/>
      <c r="G231" s="3"/>
      <c r="H231" s="3"/>
      <c r="I231" s="3"/>
      <c r="J231" s="3"/>
      <c r="K231" s="3"/>
      <c r="L231" s="3"/>
      <c r="M231" s="3"/>
      <c r="N231" s="3"/>
      <c r="O231" s="3"/>
    </row>
    <row r="232" spans="1:15" x14ac:dyDescent="0.25">
      <c r="A232" s="3"/>
      <c r="B232" s="3"/>
      <c r="C232" s="3"/>
      <c r="D232" s="3"/>
      <c r="E232" s="3"/>
      <c r="F232" s="3"/>
      <c r="G232" s="3"/>
      <c r="H232" s="3"/>
      <c r="I232" s="3"/>
      <c r="J232" s="3"/>
      <c r="K232" s="3"/>
      <c r="L232" s="3"/>
      <c r="M232" s="3"/>
      <c r="N232" s="3"/>
      <c r="O232" s="3"/>
    </row>
    <row r="233" spans="1:15" x14ac:dyDescent="0.25">
      <c r="A233" s="3"/>
      <c r="B233" s="3"/>
      <c r="C233" s="3"/>
      <c r="D233" s="3"/>
      <c r="E233" s="3"/>
      <c r="F233" s="3"/>
      <c r="G233" s="3"/>
      <c r="H233" s="3"/>
      <c r="I233" s="3"/>
      <c r="J233" s="3"/>
      <c r="K233" s="3"/>
      <c r="L233" s="3"/>
      <c r="M233" s="3"/>
      <c r="N233" s="3"/>
      <c r="O233" s="3"/>
    </row>
    <row r="234" spans="1:15" x14ac:dyDescent="0.25">
      <c r="A234" s="3"/>
      <c r="B234" s="3"/>
      <c r="C234" s="3"/>
      <c r="D234" s="3"/>
      <c r="E234" s="3"/>
      <c r="F234" s="3"/>
      <c r="G234" s="3"/>
      <c r="H234" s="3"/>
      <c r="I234" s="3"/>
      <c r="J234" s="3"/>
      <c r="K234" s="3"/>
      <c r="L234" s="3"/>
      <c r="M234" s="3"/>
      <c r="N234" s="3"/>
      <c r="O234" s="3"/>
    </row>
    <row r="235" spans="1:15" x14ac:dyDescent="0.25">
      <c r="A235" s="3"/>
      <c r="B235" s="3"/>
      <c r="C235" s="3"/>
      <c r="D235" s="3"/>
      <c r="E235" s="3"/>
      <c r="F235" s="3"/>
      <c r="G235" s="3"/>
      <c r="H235" s="3"/>
      <c r="I235" s="3"/>
      <c r="J235" s="3"/>
      <c r="K235" s="3"/>
      <c r="L235" s="3"/>
      <c r="M235" s="3"/>
      <c r="N235" s="3"/>
      <c r="O235" s="3"/>
    </row>
    <row r="236" spans="1:15" x14ac:dyDescent="0.25">
      <c r="A236" s="3"/>
      <c r="B236" s="3"/>
      <c r="C236" s="3"/>
      <c r="D236" s="3"/>
      <c r="E236" s="3"/>
      <c r="F236" s="3"/>
      <c r="G236" s="3"/>
      <c r="H236" s="3"/>
      <c r="I236" s="3"/>
      <c r="J236" s="3"/>
      <c r="K236" s="3"/>
      <c r="L236" s="3"/>
      <c r="M236" s="3"/>
      <c r="N236" s="3"/>
      <c r="O236" s="3"/>
    </row>
    <row r="237" spans="1:15" x14ac:dyDescent="0.25">
      <c r="A237" s="3"/>
      <c r="B237" s="3"/>
      <c r="C237" s="3"/>
      <c r="D237" s="3"/>
      <c r="E237" s="3"/>
      <c r="F237" s="3"/>
      <c r="G237" s="3"/>
      <c r="H237" s="3"/>
      <c r="I237" s="3"/>
      <c r="J237" s="3"/>
      <c r="K237" s="3"/>
      <c r="L237" s="3"/>
      <c r="M237" s="3"/>
      <c r="N237" s="3"/>
      <c r="O237" s="3"/>
    </row>
    <row r="238" spans="1:15" x14ac:dyDescent="0.25">
      <c r="A238" s="3"/>
      <c r="B238" s="3"/>
      <c r="C238" s="3"/>
      <c r="D238" s="3"/>
      <c r="E238" s="3"/>
      <c r="F238" s="3"/>
      <c r="G238" s="3"/>
      <c r="H238" s="3"/>
      <c r="I238" s="3"/>
      <c r="J238" s="3"/>
      <c r="K238" s="3"/>
      <c r="L238" s="3"/>
      <c r="M238" s="3"/>
      <c r="N238" s="3"/>
      <c r="O238" s="3"/>
    </row>
    <row r="239" spans="1:15" x14ac:dyDescent="0.25">
      <c r="A239" s="3"/>
      <c r="B239" s="3"/>
      <c r="C239" s="3"/>
      <c r="D239" s="3"/>
      <c r="E239" s="3"/>
      <c r="F239" s="3"/>
      <c r="G239" s="3"/>
      <c r="H239" s="3"/>
      <c r="I239" s="3"/>
      <c r="J239" s="3"/>
      <c r="K239" s="3"/>
      <c r="L239" s="3"/>
      <c r="M239" s="3"/>
      <c r="N239" s="3"/>
      <c r="O239" s="3"/>
    </row>
    <row r="240" spans="1:15" x14ac:dyDescent="0.25">
      <c r="A240" s="3"/>
      <c r="B240" s="3"/>
      <c r="C240" s="3"/>
      <c r="D240" s="3"/>
      <c r="E240" s="3"/>
      <c r="F240" s="3"/>
      <c r="G240" s="3"/>
      <c r="H240" s="3"/>
      <c r="I240" s="3"/>
      <c r="J240" s="3"/>
      <c r="K240" s="3"/>
      <c r="L240" s="3"/>
      <c r="M240" s="3"/>
      <c r="N240" s="3"/>
      <c r="O240" s="3"/>
    </row>
    <row r="241" spans="1:15" x14ac:dyDescent="0.25">
      <c r="A241" s="3"/>
      <c r="B241" s="3"/>
      <c r="C241" s="3"/>
      <c r="D241" s="3"/>
      <c r="E241" s="3"/>
      <c r="F241" s="3"/>
      <c r="G241" s="3"/>
      <c r="H241" s="3"/>
      <c r="I241" s="3"/>
      <c r="J241" s="3"/>
      <c r="K241" s="3"/>
      <c r="L241" s="3"/>
      <c r="M241" s="3"/>
      <c r="N241" s="3"/>
      <c r="O241" s="3"/>
    </row>
    <row r="242" spans="1:15" x14ac:dyDescent="0.25">
      <c r="A242" s="3"/>
      <c r="B242" s="3"/>
      <c r="C242" s="3"/>
      <c r="D242" s="3"/>
      <c r="E242" s="3"/>
      <c r="F242" s="3"/>
      <c r="G242" s="3"/>
      <c r="H242" s="3"/>
      <c r="I242" s="3"/>
      <c r="J242" s="3"/>
      <c r="K242" s="3"/>
      <c r="L242" s="3"/>
      <c r="M242" s="3"/>
      <c r="N242" s="3"/>
      <c r="O242" s="3"/>
    </row>
    <row r="243" spans="1:15" x14ac:dyDescent="0.25">
      <c r="A243" s="3"/>
      <c r="B243" s="3"/>
      <c r="C243" s="3"/>
      <c r="D243" s="3"/>
      <c r="E243" s="3"/>
      <c r="F243" s="3"/>
      <c r="G243" s="3"/>
      <c r="H243" s="3"/>
      <c r="I243" s="3"/>
      <c r="J243" s="3"/>
      <c r="K243" s="3"/>
      <c r="L243" s="3"/>
      <c r="M243" s="3"/>
      <c r="N243" s="3"/>
      <c r="O243" s="3"/>
    </row>
    <row r="244" spans="1:15" x14ac:dyDescent="0.25">
      <c r="A244" s="3"/>
      <c r="B244" s="3"/>
      <c r="C244" s="3"/>
      <c r="D244" s="3"/>
      <c r="E244" s="3"/>
      <c r="F244" s="3"/>
      <c r="G244" s="3"/>
      <c r="H244" s="3"/>
      <c r="I244" s="3"/>
      <c r="J244" s="3"/>
      <c r="K244" s="3"/>
      <c r="L244" s="3"/>
      <c r="M244" s="3"/>
      <c r="N244" s="3"/>
      <c r="O244" s="3"/>
    </row>
    <row r="245" spans="1:15" x14ac:dyDescent="0.25">
      <c r="A245" s="3"/>
      <c r="B245" s="3"/>
      <c r="C245" s="3"/>
      <c r="D245" s="3"/>
      <c r="E245" s="3"/>
      <c r="F245" s="3"/>
      <c r="G245" s="3"/>
      <c r="H245" s="3"/>
      <c r="I245" s="3"/>
      <c r="J245" s="3"/>
      <c r="K245" s="3"/>
      <c r="L245" s="3"/>
      <c r="M245" s="3"/>
      <c r="N245" s="3"/>
      <c r="O245" s="3"/>
    </row>
    <row r="246" spans="1:15" x14ac:dyDescent="0.25">
      <c r="A246" s="3"/>
      <c r="B246" s="3"/>
      <c r="C246" s="3"/>
      <c r="D246" s="3"/>
      <c r="E246" s="3"/>
      <c r="F246" s="3"/>
      <c r="G246" s="3"/>
      <c r="H246" s="3"/>
      <c r="I246" s="3"/>
      <c r="J246" s="3"/>
      <c r="K246" s="3"/>
      <c r="L246" s="3"/>
      <c r="M246" s="3"/>
      <c r="N246" s="3"/>
      <c r="O246" s="3"/>
    </row>
    <row r="247" spans="1:15" x14ac:dyDescent="0.25">
      <c r="A247" s="3"/>
      <c r="B247" s="3"/>
      <c r="C247" s="3"/>
      <c r="D247" s="3"/>
      <c r="E247" s="3"/>
      <c r="F247" s="3"/>
      <c r="G247" s="3"/>
      <c r="H247" s="3"/>
      <c r="I247" s="3"/>
      <c r="J247" s="3"/>
      <c r="K247" s="3"/>
      <c r="L247" s="3"/>
      <c r="M247" s="3"/>
      <c r="N247" s="3"/>
      <c r="O247" s="3"/>
    </row>
    <row r="248" spans="1:15" x14ac:dyDescent="0.25">
      <c r="A248" s="3"/>
      <c r="B248" s="3"/>
      <c r="C248" s="3"/>
      <c r="D248" s="3"/>
      <c r="E248" s="3"/>
      <c r="F248" s="3"/>
      <c r="G248" s="3"/>
      <c r="H248" s="3"/>
      <c r="I248" s="3"/>
      <c r="J248" s="3"/>
      <c r="K248" s="3"/>
      <c r="L248" s="3"/>
      <c r="M248" s="3"/>
      <c r="N248" s="3"/>
      <c r="O248" s="3"/>
    </row>
    <row r="249" spans="1:15" x14ac:dyDescent="0.25">
      <c r="A249" s="3"/>
      <c r="B249" s="3"/>
      <c r="C249" s="3"/>
      <c r="D249" s="3"/>
      <c r="E249" s="3"/>
      <c r="F249" s="3"/>
      <c r="G249" s="3"/>
      <c r="H249" s="3"/>
      <c r="I249" s="3"/>
      <c r="J249" s="3"/>
      <c r="K249" s="3"/>
      <c r="L249" s="3"/>
      <c r="M249" s="3"/>
      <c r="N249" s="3"/>
      <c r="O249" s="3"/>
    </row>
    <row r="250" spans="1:15" x14ac:dyDescent="0.25">
      <c r="A250" s="3"/>
      <c r="B250" s="3"/>
      <c r="C250" s="3"/>
      <c r="D250" s="3"/>
      <c r="E250" s="3"/>
      <c r="F250" s="3"/>
      <c r="G250" s="3"/>
      <c r="H250" s="3"/>
      <c r="I250" s="3"/>
      <c r="J250" s="3"/>
      <c r="K250" s="3"/>
      <c r="L250" s="3"/>
      <c r="M250" s="3"/>
      <c r="N250" s="3"/>
      <c r="O250" s="3"/>
    </row>
    <row r="251" spans="1:15" x14ac:dyDescent="0.25">
      <c r="A251" s="3"/>
      <c r="B251" s="3"/>
      <c r="C251" s="3"/>
      <c r="D251" s="3"/>
      <c r="E251" s="3"/>
      <c r="F251" s="3"/>
      <c r="G251" s="3"/>
      <c r="H251" s="3"/>
      <c r="I251" s="3"/>
      <c r="J251" s="3"/>
      <c r="K251" s="3"/>
      <c r="L251" s="3"/>
      <c r="M251" s="3"/>
      <c r="N251" s="3"/>
      <c r="O251" s="3"/>
    </row>
    <row r="252" spans="1:15" x14ac:dyDescent="0.25">
      <c r="A252" s="3"/>
      <c r="B252" s="3"/>
      <c r="C252" s="3"/>
      <c r="D252" s="3"/>
      <c r="E252" s="3"/>
      <c r="F252" s="3"/>
      <c r="G252" s="3"/>
      <c r="H252" s="3"/>
      <c r="I252" s="3"/>
      <c r="J252" s="3"/>
      <c r="K252" s="3"/>
      <c r="L252" s="3"/>
      <c r="M252" s="3"/>
      <c r="N252" s="3"/>
      <c r="O252" s="3"/>
    </row>
    <row r="253" spans="1:15" x14ac:dyDescent="0.25">
      <c r="A253" s="3"/>
      <c r="B253" s="3"/>
      <c r="C253" s="3"/>
      <c r="D253" s="3"/>
      <c r="E253" s="3"/>
      <c r="F253" s="3"/>
      <c r="G253" s="3"/>
      <c r="H253" s="3"/>
      <c r="I253" s="3"/>
      <c r="J253" s="3"/>
      <c r="K253" s="3"/>
      <c r="L253" s="3"/>
      <c r="M253" s="3"/>
      <c r="N253" s="3"/>
      <c r="O253" s="3"/>
    </row>
    <row r="254" spans="1:15" x14ac:dyDescent="0.25">
      <c r="A254" s="3"/>
      <c r="B254" s="3"/>
      <c r="C254" s="3"/>
      <c r="D254" s="3"/>
      <c r="E254" s="3"/>
      <c r="F254" s="3"/>
      <c r="G254" s="3"/>
      <c r="H254" s="3"/>
      <c r="I254" s="3"/>
      <c r="J254" s="3"/>
      <c r="K254" s="3"/>
      <c r="L254" s="3"/>
      <c r="M254" s="3"/>
      <c r="N254" s="3"/>
      <c r="O254" s="3"/>
    </row>
    <row r="255" spans="1:15" x14ac:dyDescent="0.25">
      <c r="A255" s="3"/>
      <c r="B255" s="3"/>
      <c r="C255" s="3"/>
      <c r="D255" s="3"/>
      <c r="E255" s="3"/>
      <c r="F255" s="3"/>
      <c r="G255" s="3"/>
      <c r="H255" s="3"/>
      <c r="I255" s="3"/>
      <c r="J255" s="3"/>
      <c r="K255" s="3"/>
      <c r="L255" s="3"/>
      <c r="M255" s="3"/>
      <c r="N255" s="3"/>
      <c r="O255" s="3"/>
    </row>
    <row r="256" spans="1:15" x14ac:dyDescent="0.25">
      <c r="A256" s="3"/>
      <c r="B256" s="3"/>
      <c r="C256" s="3"/>
      <c r="D256" s="3"/>
      <c r="E256" s="3"/>
      <c r="F256" s="3"/>
      <c r="G256" s="3"/>
      <c r="H256" s="3"/>
      <c r="I256" s="3"/>
      <c r="J256" s="3"/>
      <c r="K256" s="3"/>
      <c r="L256" s="3"/>
      <c r="M256" s="3"/>
      <c r="N256" s="3"/>
      <c r="O256" s="3"/>
    </row>
    <row r="257" spans="1:15" x14ac:dyDescent="0.25">
      <c r="A257" s="3"/>
      <c r="B257" s="3"/>
      <c r="C257" s="3"/>
      <c r="D257" s="3"/>
      <c r="E257" s="3"/>
      <c r="F257" s="3"/>
      <c r="G257" s="3"/>
      <c r="H257" s="3"/>
      <c r="I257" s="3"/>
      <c r="J257" s="3"/>
      <c r="K257" s="3"/>
      <c r="L257" s="3"/>
      <c r="M257" s="3"/>
      <c r="N257" s="3"/>
      <c r="O257" s="3"/>
    </row>
    <row r="258" spans="1:15" x14ac:dyDescent="0.25">
      <c r="A258" s="3"/>
      <c r="B258" s="3"/>
      <c r="C258" s="3"/>
      <c r="D258" s="3"/>
      <c r="E258" s="3"/>
      <c r="F258" s="3"/>
      <c r="G258" s="3"/>
      <c r="H258" s="3"/>
      <c r="I258" s="3"/>
      <c r="J258" s="3"/>
      <c r="K258" s="3"/>
      <c r="L258" s="3"/>
      <c r="M258" s="3"/>
      <c r="N258" s="3"/>
      <c r="O258" s="3"/>
    </row>
    <row r="259" spans="1:15" x14ac:dyDescent="0.25">
      <c r="A259" s="3"/>
      <c r="B259" s="3"/>
      <c r="C259" s="3"/>
      <c r="D259" s="3"/>
      <c r="E259" s="3"/>
      <c r="F259" s="3"/>
      <c r="G259" s="3"/>
      <c r="H259" s="3"/>
      <c r="I259" s="3"/>
      <c r="J259" s="3"/>
      <c r="K259" s="3"/>
      <c r="L259" s="3"/>
      <c r="M259" s="3"/>
      <c r="N259" s="3"/>
      <c r="O259" s="3"/>
    </row>
    <row r="260" spans="1:15" x14ac:dyDescent="0.25">
      <c r="A260" s="3"/>
      <c r="B260" s="3"/>
      <c r="C260" s="3"/>
      <c r="D260" s="3"/>
      <c r="E260" s="3"/>
      <c r="F260" s="3"/>
      <c r="G260" s="3"/>
      <c r="H260" s="3"/>
      <c r="I260" s="3"/>
      <c r="J260" s="3"/>
      <c r="K260" s="3"/>
      <c r="L260" s="3"/>
      <c r="M260" s="3"/>
      <c r="N260" s="3"/>
      <c r="O260" s="3"/>
    </row>
    <row r="261" spans="1:15" x14ac:dyDescent="0.25">
      <c r="A261" s="3"/>
      <c r="B261" s="3"/>
      <c r="C261" s="3"/>
      <c r="D261" s="3"/>
      <c r="E261" s="3"/>
      <c r="F261" s="3"/>
      <c r="G261" s="3"/>
      <c r="H261" s="3"/>
      <c r="I261" s="3"/>
      <c r="J261" s="3"/>
      <c r="K261" s="3"/>
      <c r="L261" s="3"/>
      <c r="M261" s="3"/>
      <c r="N261" s="3"/>
      <c r="O261" s="3"/>
    </row>
    <row r="262" spans="1:15" x14ac:dyDescent="0.25">
      <c r="A262" s="3"/>
      <c r="B262" s="3"/>
      <c r="C262" s="3"/>
      <c r="D262" s="3"/>
      <c r="E262" s="3"/>
      <c r="F262" s="3"/>
      <c r="G262" s="3"/>
      <c r="H262" s="3"/>
      <c r="I262" s="3"/>
      <c r="J262" s="3"/>
      <c r="K262" s="3"/>
      <c r="L262" s="3"/>
      <c r="M262" s="3"/>
      <c r="N262" s="3"/>
      <c r="O262" s="3"/>
    </row>
    <row r="263" spans="1:15" x14ac:dyDescent="0.25">
      <c r="A263" s="3"/>
      <c r="B263" s="3"/>
      <c r="C263" s="3"/>
      <c r="D263" s="3"/>
      <c r="E263" s="3"/>
      <c r="F263" s="3"/>
      <c r="G263" s="3"/>
      <c r="H263" s="3"/>
      <c r="I263" s="3"/>
      <c r="J263" s="3"/>
      <c r="K263" s="3"/>
      <c r="L263" s="3"/>
      <c r="M263" s="3"/>
      <c r="N263" s="3"/>
      <c r="O263" s="3"/>
    </row>
    <row r="264" spans="1:15" x14ac:dyDescent="0.25">
      <c r="A264" s="3"/>
      <c r="B264" s="3"/>
      <c r="C264" s="3"/>
      <c r="D264" s="3"/>
      <c r="E264" s="3"/>
      <c r="F264" s="3"/>
      <c r="G264" s="3"/>
      <c r="H264" s="3"/>
      <c r="I264" s="3"/>
      <c r="J264" s="3"/>
      <c r="K264" s="3"/>
      <c r="L264" s="3"/>
      <c r="M264" s="3"/>
      <c r="N264" s="3"/>
      <c r="O264" s="3"/>
    </row>
    <row r="265" spans="1:15" x14ac:dyDescent="0.25">
      <c r="A265" s="3"/>
      <c r="B265" s="3"/>
      <c r="C265" s="3"/>
      <c r="D265" s="3"/>
      <c r="E265" s="3"/>
      <c r="F265" s="3"/>
      <c r="G265" s="3"/>
      <c r="H265" s="3"/>
      <c r="I265" s="3"/>
      <c r="J265" s="3"/>
      <c r="K265" s="3"/>
      <c r="L265" s="3"/>
      <c r="M265" s="3"/>
      <c r="N265" s="3"/>
      <c r="O265" s="3"/>
    </row>
    <row r="266" spans="1:15" x14ac:dyDescent="0.25">
      <c r="A266" s="3"/>
      <c r="B266" s="3"/>
      <c r="C266" s="3"/>
      <c r="D266" s="3"/>
      <c r="E266" s="3"/>
      <c r="F266" s="3"/>
      <c r="G266" s="3"/>
      <c r="H266" s="3"/>
      <c r="I266" s="3"/>
      <c r="J266" s="3"/>
      <c r="K266" s="3"/>
      <c r="L266" s="3"/>
      <c r="M266" s="3"/>
      <c r="N266" s="3"/>
      <c r="O266" s="3"/>
    </row>
    <row r="267" spans="1:15" x14ac:dyDescent="0.25">
      <c r="A267" s="3"/>
      <c r="B267" s="3"/>
      <c r="C267" s="3"/>
      <c r="D267" s="3"/>
      <c r="E267" s="3"/>
      <c r="F267" s="3"/>
      <c r="G267" s="3"/>
      <c r="H267" s="3"/>
      <c r="I267" s="3"/>
      <c r="J267" s="3"/>
      <c r="K267" s="3"/>
      <c r="L267" s="3"/>
      <c r="M267" s="3"/>
      <c r="N267" s="3"/>
      <c r="O267" s="3"/>
    </row>
    <row r="268" spans="1:15" x14ac:dyDescent="0.25">
      <c r="A268" s="3"/>
      <c r="B268" s="3"/>
      <c r="C268" s="3"/>
      <c r="D268" s="3"/>
      <c r="E268" s="3"/>
      <c r="F268" s="3"/>
      <c r="G268" s="3"/>
      <c r="H268" s="3"/>
      <c r="I268" s="3"/>
      <c r="J268" s="3"/>
      <c r="K268" s="3"/>
      <c r="L268" s="3"/>
      <c r="M268" s="3"/>
      <c r="N268" s="3"/>
      <c r="O268" s="3"/>
    </row>
    <row r="269" spans="1:15" x14ac:dyDescent="0.25">
      <c r="A269" s="3"/>
      <c r="B269" s="3"/>
      <c r="C269" s="3"/>
      <c r="D269" s="3"/>
      <c r="E269" s="3"/>
      <c r="F269" s="3"/>
      <c r="G269" s="3"/>
      <c r="H269" s="3"/>
      <c r="I269" s="3"/>
      <c r="J269" s="3"/>
      <c r="K269" s="3"/>
      <c r="L269" s="3"/>
      <c r="M269" s="3"/>
      <c r="N269" s="3"/>
      <c r="O269" s="3"/>
    </row>
    <row r="270" spans="1:15" x14ac:dyDescent="0.25">
      <c r="A270" s="3"/>
      <c r="B270" s="3"/>
      <c r="C270" s="3"/>
      <c r="D270" s="3"/>
      <c r="E270" s="3"/>
      <c r="F270" s="3"/>
      <c r="G270" s="3"/>
      <c r="H270" s="3"/>
      <c r="I270" s="3"/>
      <c r="J270" s="3"/>
      <c r="K270" s="3"/>
      <c r="L270" s="3"/>
      <c r="M270" s="3"/>
      <c r="N270" s="3"/>
      <c r="O270" s="3"/>
    </row>
    <row r="271" spans="1:15" x14ac:dyDescent="0.25">
      <c r="A271" s="3"/>
      <c r="B271" s="3"/>
      <c r="C271" s="3"/>
      <c r="D271" s="3"/>
      <c r="E271" s="3"/>
      <c r="F271" s="3"/>
      <c r="G271" s="3"/>
      <c r="H271" s="3"/>
      <c r="I271" s="3"/>
      <c r="J271" s="3"/>
      <c r="K271" s="3"/>
      <c r="L271" s="3"/>
      <c r="M271" s="3"/>
      <c r="N271" s="3"/>
      <c r="O271" s="3"/>
    </row>
    <row r="272" spans="1:15" x14ac:dyDescent="0.25">
      <c r="A272" s="3"/>
      <c r="B272" s="3"/>
      <c r="C272" s="3"/>
      <c r="D272" s="3"/>
      <c r="E272" s="3"/>
      <c r="F272" s="3"/>
      <c r="G272" s="3"/>
      <c r="H272" s="3"/>
      <c r="I272" s="3"/>
      <c r="J272" s="3"/>
      <c r="K272" s="3"/>
      <c r="L272" s="3"/>
      <c r="M272" s="3"/>
      <c r="N272" s="3"/>
      <c r="O272" s="3"/>
    </row>
    <row r="273" spans="1:15" x14ac:dyDescent="0.25">
      <c r="A273" s="3"/>
      <c r="B273" s="3"/>
      <c r="C273" s="3"/>
      <c r="D273" s="3"/>
      <c r="E273" s="3"/>
      <c r="F273" s="3"/>
      <c r="G273" s="3"/>
      <c r="H273" s="3"/>
      <c r="I273" s="3"/>
      <c r="J273" s="3"/>
      <c r="K273" s="3"/>
      <c r="L273" s="3"/>
      <c r="M273" s="3"/>
      <c r="N273" s="3"/>
      <c r="O273" s="3"/>
    </row>
    <row r="274" spans="1:15" x14ac:dyDescent="0.25">
      <c r="A274" s="3"/>
      <c r="B274" s="3"/>
      <c r="C274" s="3"/>
      <c r="D274" s="3"/>
      <c r="E274" s="3"/>
      <c r="F274" s="3"/>
      <c r="G274" s="3"/>
      <c r="H274" s="3"/>
      <c r="I274" s="3"/>
      <c r="J274" s="3"/>
      <c r="K274" s="3"/>
      <c r="L274" s="3"/>
      <c r="M274" s="3"/>
      <c r="N274" s="3"/>
      <c r="O274" s="3"/>
    </row>
    <row r="275" spans="1:15" x14ac:dyDescent="0.25">
      <c r="A275" s="3"/>
      <c r="B275" s="3"/>
      <c r="C275" s="3"/>
      <c r="D275" s="3"/>
      <c r="E275" s="3"/>
      <c r="F275" s="3"/>
      <c r="G275" s="3"/>
      <c r="H275" s="3"/>
      <c r="I275" s="3"/>
      <c r="J275" s="3"/>
      <c r="K275" s="3"/>
      <c r="L275" s="3"/>
      <c r="M275" s="3"/>
      <c r="N275" s="3"/>
      <c r="O275" s="3"/>
    </row>
    <row r="276" spans="1:15" x14ac:dyDescent="0.25">
      <c r="A276" s="3"/>
      <c r="B276" s="3"/>
      <c r="C276" s="3"/>
      <c r="D276" s="3"/>
      <c r="E276" s="3"/>
      <c r="F276" s="3"/>
      <c r="G276" s="3"/>
      <c r="H276" s="3"/>
      <c r="I276" s="3"/>
      <c r="J276" s="3"/>
      <c r="K276" s="3"/>
      <c r="L276" s="3"/>
      <c r="M276" s="3"/>
      <c r="N276" s="3"/>
      <c r="O276" s="3"/>
    </row>
    <row r="277" spans="1:15" x14ac:dyDescent="0.25">
      <c r="A277" s="3"/>
      <c r="B277" s="3"/>
      <c r="C277" s="3"/>
      <c r="D277" s="3"/>
      <c r="E277" s="3"/>
      <c r="F277" s="3"/>
      <c r="G277" s="3"/>
      <c r="H277" s="3"/>
      <c r="I277" s="3"/>
      <c r="J277" s="3"/>
      <c r="K277" s="3"/>
      <c r="L277" s="3"/>
      <c r="M277" s="3"/>
      <c r="N277" s="3"/>
      <c r="O277" s="3"/>
    </row>
    <row r="278" spans="1:15" x14ac:dyDescent="0.25">
      <c r="A278" s="3"/>
      <c r="B278" s="3"/>
      <c r="C278" s="3"/>
      <c r="D278" s="3"/>
      <c r="E278" s="3"/>
      <c r="F278" s="3"/>
      <c r="G278" s="3"/>
      <c r="H278" s="3"/>
      <c r="I278" s="3"/>
      <c r="J278" s="3"/>
      <c r="K278" s="3"/>
      <c r="L278" s="3"/>
      <c r="M278" s="3"/>
      <c r="N278" s="3"/>
      <c r="O278" s="3"/>
    </row>
    <row r="279" spans="1:15" x14ac:dyDescent="0.25">
      <c r="A279" s="3"/>
      <c r="B279" s="3"/>
      <c r="C279" s="3"/>
      <c r="D279" s="3"/>
      <c r="E279" s="3"/>
      <c r="F279" s="3"/>
      <c r="G279" s="3"/>
      <c r="H279" s="3"/>
      <c r="I279" s="3"/>
      <c r="J279" s="3"/>
      <c r="K279" s="3"/>
      <c r="L279" s="3"/>
      <c r="M279" s="3"/>
      <c r="N279" s="3"/>
      <c r="O279" s="3"/>
    </row>
    <row r="280" spans="1:15" x14ac:dyDescent="0.25">
      <c r="A280" s="3"/>
      <c r="B280" s="3"/>
      <c r="C280" s="3"/>
      <c r="D280" s="3"/>
      <c r="E280" s="3"/>
      <c r="F280" s="3"/>
      <c r="G280" s="3"/>
      <c r="H280" s="3"/>
      <c r="I280" s="3"/>
      <c r="J280" s="3"/>
      <c r="K280" s="3"/>
      <c r="L280" s="3"/>
      <c r="M280" s="3"/>
      <c r="N280" s="3"/>
      <c r="O280" s="3"/>
    </row>
    <row r="281" spans="1:15" x14ac:dyDescent="0.25">
      <c r="A281" s="3"/>
      <c r="B281" s="3"/>
      <c r="C281" s="3"/>
      <c r="D281" s="3"/>
      <c r="E281" s="3"/>
      <c r="F281" s="3"/>
      <c r="G281" s="3"/>
      <c r="H281" s="3"/>
      <c r="I281" s="3"/>
      <c r="J281" s="3"/>
      <c r="K281" s="3"/>
      <c r="L281" s="3"/>
      <c r="M281" s="3"/>
      <c r="N281" s="3"/>
      <c r="O281" s="3"/>
    </row>
    <row r="282" spans="1:15" x14ac:dyDescent="0.25">
      <c r="A282" s="3"/>
      <c r="B282" s="3"/>
      <c r="C282" s="3"/>
      <c r="D282" s="3"/>
      <c r="E282" s="3"/>
      <c r="F282" s="3"/>
      <c r="G282" s="3"/>
      <c r="H282" s="3"/>
      <c r="I282" s="3"/>
      <c r="J282" s="3"/>
      <c r="K282" s="3"/>
      <c r="L282" s="3"/>
      <c r="M282" s="3"/>
      <c r="N282" s="3"/>
      <c r="O282" s="3"/>
    </row>
    <row r="283" spans="1:15" x14ac:dyDescent="0.25">
      <c r="A283" s="3"/>
      <c r="B283" s="3"/>
      <c r="C283" s="3"/>
      <c r="D283" s="3"/>
      <c r="E283" s="3"/>
      <c r="F283" s="3"/>
      <c r="G283" s="3"/>
      <c r="H283" s="3"/>
      <c r="I283" s="3"/>
      <c r="J283" s="3"/>
      <c r="K283" s="3"/>
      <c r="L283" s="3"/>
      <c r="M283" s="3"/>
      <c r="N283" s="3"/>
      <c r="O283" s="3"/>
    </row>
    <row r="284" spans="1:15" x14ac:dyDescent="0.25">
      <c r="A284" s="3"/>
      <c r="B284" s="3"/>
      <c r="C284" s="3"/>
      <c r="D284" s="3"/>
      <c r="E284" s="3"/>
      <c r="F284" s="3"/>
      <c r="G284" s="3"/>
      <c r="H284" s="3"/>
      <c r="I284" s="3"/>
      <c r="J284" s="3"/>
      <c r="K284" s="3"/>
      <c r="L284" s="3"/>
      <c r="M284" s="3"/>
      <c r="N284" s="3"/>
      <c r="O284" s="3"/>
    </row>
    <row r="285" spans="1:15" x14ac:dyDescent="0.25">
      <c r="A285" s="3"/>
      <c r="B285" s="3"/>
      <c r="C285" s="3"/>
      <c r="D285" s="3"/>
      <c r="E285" s="3"/>
      <c r="F285" s="3"/>
      <c r="G285" s="3"/>
      <c r="H285" s="3"/>
      <c r="I285" s="3"/>
      <c r="J285" s="3"/>
      <c r="K285" s="3"/>
      <c r="L285" s="3"/>
      <c r="M285" s="3"/>
      <c r="N285" s="3"/>
      <c r="O285" s="3"/>
    </row>
    <row r="286" spans="1:15" x14ac:dyDescent="0.25">
      <c r="A286" s="3"/>
      <c r="B286" s="3"/>
      <c r="C286" s="3"/>
      <c r="D286" s="3"/>
      <c r="E286" s="3"/>
      <c r="F286" s="3"/>
      <c r="G286" s="3"/>
      <c r="H286" s="3"/>
      <c r="I286" s="3"/>
      <c r="J286" s="3"/>
      <c r="K286" s="3"/>
      <c r="L286" s="3"/>
      <c r="M286" s="3"/>
      <c r="N286" s="3"/>
      <c r="O286" s="3"/>
    </row>
    <row r="287" spans="1:15" x14ac:dyDescent="0.25">
      <c r="A287" s="3"/>
      <c r="B287" s="3"/>
      <c r="C287" s="3"/>
      <c r="D287" s="3"/>
      <c r="E287" s="3"/>
      <c r="F287" s="3"/>
      <c r="G287" s="3"/>
      <c r="H287" s="3"/>
      <c r="I287" s="3"/>
      <c r="J287" s="3"/>
      <c r="K287" s="3"/>
      <c r="L287" s="3"/>
      <c r="M287" s="3"/>
      <c r="N287" s="3"/>
      <c r="O287" s="3"/>
    </row>
    <row r="288" spans="1:15" x14ac:dyDescent="0.25">
      <c r="A288" s="3"/>
      <c r="B288" s="3"/>
      <c r="C288" s="3"/>
      <c r="D288" s="3"/>
      <c r="E288" s="3"/>
      <c r="F288" s="3"/>
      <c r="G288" s="3"/>
      <c r="H288" s="3"/>
      <c r="I288" s="3"/>
      <c r="J288" s="3"/>
      <c r="K288" s="3"/>
      <c r="L288" s="3"/>
      <c r="M288" s="3"/>
      <c r="N288" s="3"/>
      <c r="O288" s="3"/>
    </row>
    <row r="289" spans="1:15" x14ac:dyDescent="0.25">
      <c r="A289" s="3"/>
      <c r="B289" s="3"/>
      <c r="C289" s="3"/>
      <c r="D289" s="3"/>
      <c r="E289" s="3"/>
      <c r="F289" s="3"/>
      <c r="G289" s="3"/>
      <c r="H289" s="3"/>
      <c r="I289" s="3"/>
      <c r="J289" s="3"/>
      <c r="K289" s="3"/>
      <c r="L289" s="3"/>
      <c r="M289" s="3"/>
      <c r="N289" s="3"/>
      <c r="O289" s="3"/>
    </row>
    <row r="290" spans="1:15" x14ac:dyDescent="0.25">
      <c r="A290" s="3"/>
      <c r="B290" s="3"/>
      <c r="C290" s="3"/>
      <c r="D290" s="3"/>
      <c r="E290" s="3"/>
      <c r="F290" s="3"/>
      <c r="G290" s="3"/>
      <c r="H290" s="3"/>
      <c r="I290" s="3"/>
      <c r="J290" s="3"/>
      <c r="K290" s="3"/>
      <c r="L290" s="3"/>
      <c r="M290" s="3"/>
      <c r="N290" s="3"/>
      <c r="O290" s="3"/>
    </row>
    <row r="291" spans="1:15" x14ac:dyDescent="0.25">
      <c r="A291" s="3"/>
      <c r="B291" s="3"/>
      <c r="C291" s="3"/>
      <c r="D291" s="3"/>
      <c r="E291" s="3"/>
      <c r="F291" s="3"/>
      <c r="G291" s="3"/>
      <c r="H291" s="3"/>
      <c r="I291" s="3"/>
      <c r="J291" s="3"/>
      <c r="K291" s="3"/>
      <c r="L291" s="3"/>
      <c r="M291" s="3"/>
      <c r="N291" s="3"/>
      <c r="O291" s="3"/>
    </row>
    <row r="292" spans="1:15" x14ac:dyDescent="0.25">
      <c r="A292" s="3"/>
      <c r="B292" s="3"/>
      <c r="C292" s="3"/>
      <c r="D292" s="3"/>
      <c r="E292" s="3"/>
      <c r="F292" s="3"/>
      <c r="G292" s="3"/>
      <c r="H292" s="3"/>
      <c r="I292" s="3"/>
      <c r="J292" s="3"/>
      <c r="K292" s="3"/>
      <c r="L292" s="3"/>
      <c r="M292" s="3"/>
      <c r="N292" s="3"/>
      <c r="O292" s="3"/>
    </row>
    <row r="293" spans="1:15" x14ac:dyDescent="0.25">
      <c r="A293" s="3"/>
      <c r="B293" s="3"/>
      <c r="C293" s="3"/>
      <c r="D293" s="3"/>
      <c r="E293" s="3"/>
      <c r="F293" s="3"/>
      <c r="G293" s="3"/>
      <c r="H293" s="3"/>
      <c r="I293" s="3"/>
      <c r="J293" s="3"/>
      <c r="K293" s="3"/>
      <c r="L293" s="3"/>
      <c r="M293" s="3"/>
      <c r="N293" s="3"/>
      <c r="O293" s="3"/>
    </row>
    <row r="294" spans="1:15" x14ac:dyDescent="0.25">
      <c r="A294" s="3"/>
      <c r="B294" s="3"/>
      <c r="C294" s="3"/>
      <c r="D294" s="3"/>
      <c r="E294" s="3"/>
      <c r="F294" s="3"/>
      <c r="G294" s="3"/>
      <c r="H294" s="3"/>
      <c r="I294" s="3"/>
      <c r="J294" s="3"/>
      <c r="K294" s="3"/>
      <c r="L294" s="3"/>
      <c r="M294" s="3"/>
      <c r="N294" s="3"/>
      <c r="O294" s="3"/>
    </row>
    <row r="295" spans="1:15" x14ac:dyDescent="0.25">
      <c r="A295" s="3"/>
      <c r="B295" s="3"/>
      <c r="C295" s="3"/>
      <c r="D295" s="3"/>
      <c r="E295" s="3"/>
      <c r="F295" s="3"/>
      <c r="G295" s="3"/>
      <c r="H295" s="3"/>
      <c r="I295" s="3"/>
      <c r="J295" s="3"/>
      <c r="K295" s="3"/>
      <c r="L295" s="3"/>
      <c r="M295" s="3"/>
      <c r="N295" s="3"/>
      <c r="O295" s="3"/>
    </row>
    <row r="296" spans="1:15" x14ac:dyDescent="0.25">
      <c r="A296" s="3"/>
      <c r="B296" s="3"/>
      <c r="C296" s="3"/>
      <c r="D296" s="3"/>
      <c r="E296" s="3"/>
      <c r="F296" s="3"/>
      <c r="G296" s="3"/>
      <c r="H296" s="3"/>
      <c r="I296" s="3"/>
      <c r="J296" s="3"/>
      <c r="K296" s="3"/>
      <c r="L296" s="3"/>
      <c r="M296" s="3"/>
      <c r="N296" s="3"/>
      <c r="O296" s="3"/>
    </row>
    <row r="297" spans="1:15" x14ac:dyDescent="0.25">
      <c r="A297" s="3"/>
      <c r="B297" s="3"/>
      <c r="C297" s="3"/>
      <c r="D297" s="3"/>
      <c r="E297" s="3"/>
      <c r="F297" s="3"/>
      <c r="G297" s="3"/>
      <c r="H297" s="3"/>
      <c r="I297" s="3"/>
      <c r="J297" s="3"/>
      <c r="K297" s="3"/>
      <c r="L297" s="3"/>
      <c r="M297" s="3"/>
      <c r="N297" s="3"/>
      <c r="O297" s="3"/>
    </row>
    <row r="298" spans="1:15" x14ac:dyDescent="0.25">
      <c r="A298" s="3"/>
      <c r="B298" s="3"/>
      <c r="C298" s="3"/>
      <c r="D298" s="3"/>
      <c r="E298" s="3"/>
      <c r="F298" s="3"/>
      <c r="G298" s="3"/>
      <c r="H298" s="3"/>
      <c r="I298" s="3"/>
      <c r="J298" s="3"/>
      <c r="K298" s="3"/>
      <c r="L298" s="3"/>
      <c r="M298" s="3"/>
      <c r="N298" s="3"/>
      <c r="O298" s="3"/>
    </row>
    <row r="299" spans="1:15" x14ac:dyDescent="0.25">
      <c r="A299" s="3"/>
      <c r="B299" s="3"/>
      <c r="C299" s="3"/>
      <c r="D299" s="3"/>
      <c r="E299" s="3"/>
      <c r="F299" s="3"/>
      <c r="G299" s="3"/>
      <c r="H299" s="3"/>
      <c r="I299" s="3"/>
      <c r="J299" s="3"/>
      <c r="K299" s="3"/>
      <c r="L299" s="3"/>
      <c r="M299" s="3"/>
      <c r="N299" s="3"/>
      <c r="O299" s="3"/>
    </row>
    <row r="300" spans="1:15" x14ac:dyDescent="0.25">
      <c r="A300" s="3"/>
      <c r="B300" s="3"/>
      <c r="C300" s="3"/>
      <c r="D300" s="3"/>
      <c r="E300" s="3"/>
      <c r="F300" s="3"/>
      <c r="G300" s="3"/>
      <c r="H300" s="3"/>
      <c r="I300" s="3"/>
      <c r="J300" s="3"/>
      <c r="K300" s="3"/>
      <c r="L300" s="3"/>
      <c r="M300" s="3"/>
      <c r="N300" s="3"/>
      <c r="O300" s="3"/>
    </row>
    <row r="301" spans="1:15" x14ac:dyDescent="0.25">
      <c r="A301" s="3"/>
      <c r="B301" s="3"/>
      <c r="C301" s="3"/>
      <c r="D301" s="3"/>
      <c r="E301" s="3"/>
      <c r="F301" s="3"/>
      <c r="G301" s="3"/>
      <c r="H301" s="3"/>
      <c r="I301" s="3"/>
      <c r="J301" s="3"/>
      <c r="K301" s="3"/>
      <c r="L301" s="3"/>
      <c r="M301" s="3"/>
      <c r="N301" s="3"/>
      <c r="O301" s="3"/>
    </row>
    <row r="302" spans="1:15" x14ac:dyDescent="0.25">
      <c r="A302" s="3"/>
      <c r="B302" s="3"/>
      <c r="C302" s="3"/>
      <c r="D302" s="3"/>
      <c r="E302" s="3"/>
      <c r="F302" s="3"/>
      <c r="G302" s="3"/>
      <c r="H302" s="3"/>
      <c r="I302" s="3"/>
      <c r="J302" s="3"/>
      <c r="K302" s="3"/>
      <c r="L302" s="3"/>
      <c r="M302" s="3"/>
      <c r="N302" s="3"/>
      <c r="O302" s="3"/>
    </row>
    <row r="303" spans="1:15" x14ac:dyDescent="0.25">
      <c r="A303" s="3"/>
      <c r="B303" s="3"/>
      <c r="C303" s="3"/>
      <c r="D303" s="3"/>
      <c r="E303" s="3"/>
      <c r="F303" s="3"/>
      <c r="G303" s="3"/>
      <c r="H303" s="3"/>
      <c r="I303" s="3"/>
      <c r="J303" s="3"/>
      <c r="K303" s="3"/>
      <c r="L303" s="3"/>
      <c r="M303" s="3"/>
      <c r="N303" s="3"/>
      <c r="O303" s="3"/>
    </row>
    <row r="304" spans="1:15" x14ac:dyDescent="0.25">
      <c r="A304" s="3"/>
      <c r="B304" s="3"/>
      <c r="C304" s="3"/>
      <c r="D304" s="3"/>
      <c r="E304" s="3"/>
      <c r="F304" s="3"/>
      <c r="G304" s="3"/>
      <c r="H304" s="3"/>
      <c r="I304" s="3"/>
      <c r="J304" s="3"/>
      <c r="K304" s="3"/>
      <c r="L304" s="3"/>
      <c r="M304" s="3"/>
      <c r="N304" s="3"/>
      <c r="O304" s="3"/>
    </row>
    <row r="305" spans="1:15" x14ac:dyDescent="0.25">
      <c r="A305" s="3"/>
      <c r="B305" s="3"/>
      <c r="C305" s="3"/>
      <c r="D305" s="3"/>
      <c r="E305" s="3"/>
      <c r="F305" s="3"/>
      <c r="G305" s="3"/>
      <c r="H305" s="3"/>
      <c r="I305" s="3"/>
      <c r="J305" s="3"/>
      <c r="K305" s="3"/>
      <c r="L305" s="3"/>
      <c r="M305" s="3"/>
      <c r="N305" s="3"/>
      <c r="O305" s="3"/>
    </row>
    <row r="306" spans="1:15" x14ac:dyDescent="0.25">
      <c r="A306" s="3"/>
      <c r="B306" s="3"/>
      <c r="C306" s="3"/>
      <c r="D306" s="3"/>
      <c r="E306" s="3"/>
      <c r="F306" s="3"/>
      <c r="G306" s="3"/>
      <c r="H306" s="3"/>
      <c r="I306" s="3"/>
      <c r="J306" s="3"/>
      <c r="K306" s="3"/>
      <c r="L306" s="3"/>
      <c r="M306" s="3"/>
      <c r="N306" s="3"/>
      <c r="O306" s="3"/>
    </row>
    <row r="307" spans="1:15" x14ac:dyDescent="0.25">
      <c r="A307" s="3"/>
      <c r="B307" s="3"/>
      <c r="C307" s="3"/>
      <c r="D307" s="3"/>
      <c r="E307" s="3"/>
      <c r="F307" s="3"/>
      <c r="G307" s="3"/>
      <c r="H307" s="3"/>
      <c r="I307" s="3"/>
      <c r="J307" s="3"/>
      <c r="K307" s="3"/>
      <c r="L307" s="3"/>
      <c r="M307" s="3"/>
      <c r="N307" s="3"/>
      <c r="O307" s="3"/>
    </row>
    <row r="308" spans="1:15" x14ac:dyDescent="0.25">
      <c r="A308" s="3"/>
      <c r="B308" s="3"/>
      <c r="C308" s="3"/>
      <c r="D308" s="3"/>
      <c r="E308" s="3"/>
      <c r="F308" s="3"/>
      <c r="G308" s="3"/>
      <c r="H308" s="3"/>
      <c r="I308" s="3"/>
      <c r="J308" s="3"/>
      <c r="K308" s="3"/>
      <c r="L308" s="3"/>
      <c r="M308" s="3"/>
      <c r="N308" s="3"/>
      <c r="O308" s="3"/>
    </row>
    <row r="309" spans="1:15" x14ac:dyDescent="0.25">
      <c r="A309" s="3"/>
      <c r="B309" s="3"/>
      <c r="C309" s="3"/>
      <c r="D309" s="3"/>
      <c r="E309" s="3"/>
      <c r="F309" s="3"/>
      <c r="G309" s="3"/>
      <c r="H309" s="3"/>
      <c r="I309" s="3"/>
      <c r="J309" s="3"/>
      <c r="K309" s="3"/>
      <c r="L309" s="3"/>
      <c r="M309" s="3"/>
      <c r="N309" s="3"/>
      <c r="O309" s="3"/>
    </row>
    <row r="310" spans="1:15" x14ac:dyDescent="0.25">
      <c r="A310" s="3"/>
      <c r="B310" s="3"/>
      <c r="C310" s="3"/>
      <c r="D310" s="3"/>
      <c r="E310" s="3"/>
      <c r="F310" s="3"/>
      <c r="G310" s="3"/>
      <c r="H310" s="3"/>
      <c r="I310" s="3"/>
      <c r="J310" s="3"/>
      <c r="K310" s="3"/>
      <c r="L310" s="3"/>
      <c r="M310" s="3"/>
      <c r="N310" s="3"/>
      <c r="O310" s="3"/>
    </row>
    <row r="311" spans="1:15" x14ac:dyDescent="0.25">
      <c r="A311" s="3"/>
      <c r="B311" s="3"/>
      <c r="C311" s="3"/>
      <c r="D311" s="3"/>
      <c r="E311" s="3"/>
      <c r="F311" s="3"/>
      <c r="G311" s="3"/>
      <c r="H311" s="3"/>
      <c r="I311" s="3"/>
      <c r="J311" s="3"/>
      <c r="K311" s="3"/>
      <c r="L311" s="3"/>
      <c r="M311" s="3"/>
      <c r="N311" s="3"/>
      <c r="O311" s="3"/>
    </row>
    <row r="312" spans="1:15" x14ac:dyDescent="0.25">
      <c r="A312" s="3"/>
      <c r="B312" s="3"/>
      <c r="C312" s="3"/>
      <c r="D312" s="3"/>
      <c r="E312" s="3"/>
      <c r="F312" s="3"/>
      <c r="G312" s="3"/>
      <c r="H312" s="3"/>
      <c r="I312" s="3"/>
      <c r="J312" s="3"/>
      <c r="K312" s="3"/>
      <c r="L312" s="3"/>
      <c r="M312" s="3"/>
      <c r="N312" s="3"/>
      <c r="O312" s="3"/>
    </row>
    <row r="313" spans="1:15" x14ac:dyDescent="0.25">
      <c r="A313" s="3"/>
      <c r="B313" s="3"/>
      <c r="C313" s="3"/>
      <c r="D313" s="3"/>
      <c r="E313" s="3"/>
      <c r="F313" s="3"/>
      <c r="G313" s="3"/>
      <c r="H313" s="3"/>
      <c r="I313" s="3"/>
      <c r="J313" s="3"/>
      <c r="K313" s="3"/>
      <c r="L313" s="3"/>
      <c r="M313" s="3"/>
      <c r="N313" s="3"/>
      <c r="O313" s="3"/>
    </row>
    <row r="314" spans="1:15" x14ac:dyDescent="0.25">
      <c r="A314" s="3"/>
      <c r="B314" s="3"/>
      <c r="C314" s="3"/>
      <c r="D314" s="3"/>
      <c r="E314" s="3"/>
      <c r="F314" s="3"/>
      <c r="G314" s="3"/>
      <c r="H314" s="3"/>
      <c r="I314" s="3"/>
      <c r="J314" s="3"/>
      <c r="K314" s="3"/>
      <c r="L314" s="3"/>
      <c r="M314" s="3"/>
      <c r="N314" s="3"/>
      <c r="O314" s="3"/>
    </row>
    <row r="315" spans="1:15" x14ac:dyDescent="0.25">
      <c r="A315" s="3"/>
      <c r="B315" s="3"/>
      <c r="C315" s="3"/>
      <c r="D315" s="3"/>
      <c r="E315" s="3"/>
      <c r="F315" s="3"/>
      <c r="G315" s="3"/>
      <c r="H315" s="3"/>
      <c r="I315" s="3"/>
      <c r="J315" s="3"/>
      <c r="K315" s="3"/>
      <c r="L315" s="3"/>
      <c r="M315" s="3"/>
      <c r="N315" s="3"/>
      <c r="O315" s="3"/>
    </row>
    <row r="316" spans="1:15" x14ac:dyDescent="0.25">
      <c r="A316" s="3"/>
      <c r="B316" s="3"/>
      <c r="C316" s="3"/>
      <c r="D316" s="3"/>
      <c r="E316" s="3"/>
      <c r="F316" s="3"/>
      <c r="G316" s="3"/>
      <c r="H316" s="3"/>
      <c r="I316" s="3"/>
      <c r="J316" s="3"/>
      <c r="K316" s="3"/>
      <c r="L316" s="3"/>
      <c r="M316" s="3"/>
      <c r="N316" s="3"/>
      <c r="O316" s="3"/>
    </row>
    <row r="317" spans="1:15" x14ac:dyDescent="0.25">
      <c r="A317" s="3"/>
      <c r="B317" s="3"/>
      <c r="C317" s="3"/>
      <c r="D317" s="3"/>
      <c r="E317" s="3"/>
      <c r="F317" s="3"/>
      <c r="G317" s="3"/>
      <c r="H317" s="3"/>
      <c r="I317" s="3"/>
      <c r="J317" s="3"/>
      <c r="K317" s="3"/>
      <c r="L317" s="3"/>
      <c r="M317" s="3"/>
      <c r="N317" s="3"/>
      <c r="O317" s="3"/>
    </row>
    <row r="318" spans="1:15" x14ac:dyDescent="0.25">
      <c r="A318" s="3"/>
      <c r="B318" s="3"/>
      <c r="C318" s="3"/>
      <c r="D318" s="3"/>
      <c r="E318" s="3"/>
      <c r="F318" s="3"/>
      <c r="G318" s="3"/>
      <c r="H318" s="3"/>
      <c r="I318" s="3"/>
      <c r="J318" s="3"/>
      <c r="K318" s="3"/>
      <c r="L318" s="3"/>
      <c r="M318" s="3"/>
      <c r="N318" s="3"/>
      <c r="O318" s="3"/>
    </row>
    <row r="319" spans="1:15" x14ac:dyDescent="0.25">
      <c r="A319" s="3"/>
      <c r="B319" s="3"/>
      <c r="C319" s="3"/>
      <c r="D319" s="3"/>
      <c r="E319" s="3"/>
      <c r="F319" s="3"/>
      <c r="G319" s="3"/>
      <c r="H319" s="3"/>
      <c r="I319" s="3"/>
      <c r="J319" s="3"/>
      <c r="K319" s="3"/>
      <c r="L319" s="3"/>
      <c r="M319" s="3"/>
      <c r="N319" s="3"/>
      <c r="O319" s="3"/>
    </row>
    <row r="320" spans="1:15" x14ac:dyDescent="0.25">
      <c r="A320" s="3"/>
      <c r="B320" s="3"/>
      <c r="C320" s="3"/>
      <c r="D320" s="3"/>
      <c r="E320" s="3"/>
      <c r="F320" s="3"/>
      <c r="G320" s="3"/>
      <c r="H320" s="3"/>
      <c r="I320" s="3"/>
      <c r="J320" s="3"/>
      <c r="K320" s="3"/>
      <c r="L320" s="3"/>
      <c r="M320" s="3"/>
      <c r="N320" s="3"/>
      <c r="O320" s="3"/>
    </row>
    <row r="321" spans="1:15" x14ac:dyDescent="0.25">
      <c r="A321" s="3"/>
      <c r="B321" s="3"/>
      <c r="C321" s="3"/>
      <c r="D321" s="3"/>
      <c r="E321" s="3"/>
      <c r="F321" s="3"/>
      <c r="G321" s="3"/>
      <c r="H321" s="3"/>
      <c r="I321" s="3"/>
      <c r="J321" s="3"/>
      <c r="K321" s="3"/>
      <c r="L321" s="3"/>
      <c r="M321" s="3"/>
      <c r="N321" s="3"/>
      <c r="O321" s="3"/>
    </row>
    <row r="322" spans="1:15" x14ac:dyDescent="0.25">
      <c r="A322" s="3"/>
      <c r="B322" s="3"/>
      <c r="C322" s="3"/>
      <c r="D322" s="3"/>
      <c r="E322" s="3"/>
      <c r="F322" s="3"/>
      <c r="G322" s="3"/>
      <c r="H322" s="3"/>
      <c r="I322" s="3"/>
      <c r="J322" s="3"/>
      <c r="K322" s="3"/>
      <c r="L322" s="3"/>
      <c r="M322" s="3"/>
      <c r="N322" s="3"/>
      <c r="O322" s="3"/>
    </row>
    <row r="323" spans="1:15" x14ac:dyDescent="0.25">
      <c r="A323" s="3"/>
      <c r="B323" s="3"/>
      <c r="C323" s="3"/>
      <c r="D323" s="3"/>
      <c r="E323" s="3"/>
      <c r="F323" s="3"/>
      <c r="G323" s="3"/>
      <c r="H323" s="3"/>
      <c r="I323" s="3"/>
      <c r="J323" s="3"/>
      <c r="K323" s="3"/>
      <c r="L323" s="3"/>
      <c r="M323" s="3"/>
      <c r="N323" s="3"/>
      <c r="O323" s="3"/>
    </row>
    <row r="324" spans="1:15" x14ac:dyDescent="0.25">
      <c r="A324" s="3"/>
      <c r="B324" s="3"/>
      <c r="C324" s="3"/>
      <c r="D324" s="3"/>
      <c r="E324" s="3"/>
      <c r="F324" s="3"/>
      <c r="G324" s="3"/>
      <c r="H324" s="3"/>
      <c r="I324" s="3"/>
      <c r="J324" s="3"/>
      <c r="K324" s="3"/>
      <c r="L324" s="3"/>
      <c r="M324" s="3"/>
      <c r="N324" s="3"/>
      <c r="O324" s="3"/>
    </row>
    <row r="325" spans="1:15" x14ac:dyDescent="0.25">
      <c r="A325" s="3"/>
      <c r="B325" s="3"/>
      <c r="C325" s="3"/>
      <c r="D325" s="3"/>
      <c r="E325" s="3"/>
      <c r="F325" s="3"/>
      <c r="G325" s="3"/>
      <c r="H325" s="3"/>
      <c r="I325" s="3"/>
      <c r="J325" s="3"/>
      <c r="K325" s="3"/>
      <c r="L325" s="3"/>
      <c r="M325" s="3"/>
      <c r="N325" s="3"/>
      <c r="O325" s="3"/>
    </row>
    <row r="326" spans="1:15" x14ac:dyDescent="0.25">
      <c r="A326" s="3"/>
      <c r="B326" s="3"/>
      <c r="C326" s="3"/>
      <c r="D326" s="3"/>
      <c r="E326" s="3"/>
      <c r="F326" s="3"/>
      <c r="G326" s="3"/>
      <c r="H326" s="3"/>
      <c r="I326" s="3"/>
      <c r="J326" s="3"/>
      <c r="K326" s="3"/>
      <c r="L326" s="3"/>
      <c r="M326" s="3"/>
      <c r="N326" s="3"/>
      <c r="O326" s="3"/>
    </row>
    <row r="327" spans="1:15" x14ac:dyDescent="0.25">
      <c r="A327" s="3"/>
      <c r="B327" s="3"/>
      <c r="C327" s="3"/>
      <c r="D327" s="3"/>
      <c r="E327" s="3"/>
      <c r="F327" s="3"/>
      <c r="G327" s="3"/>
      <c r="H327" s="3"/>
      <c r="I327" s="3"/>
      <c r="J327" s="3"/>
      <c r="K327" s="3"/>
      <c r="L327" s="3"/>
      <c r="M327" s="3"/>
      <c r="N327" s="3"/>
      <c r="O327" s="3"/>
    </row>
    <row r="328" spans="1:15" x14ac:dyDescent="0.25">
      <c r="A328" s="3"/>
      <c r="B328" s="3"/>
      <c r="C328" s="3"/>
      <c r="D328" s="3"/>
      <c r="E328" s="3"/>
      <c r="F328" s="3"/>
      <c r="G328" s="3"/>
      <c r="H328" s="3"/>
      <c r="I328" s="3"/>
      <c r="J328" s="3"/>
      <c r="K328" s="3"/>
      <c r="L328" s="3"/>
      <c r="M328" s="3"/>
      <c r="N328" s="3"/>
      <c r="O328" s="3"/>
    </row>
    <row r="329" spans="1:15" x14ac:dyDescent="0.25">
      <c r="A329" s="3"/>
      <c r="B329" s="3"/>
      <c r="C329" s="3"/>
      <c r="D329" s="3"/>
      <c r="E329" s="3"/>
      <c r="F329" s="3"/>
      <c r="G329" s="3"/>
      <c r="H329" s="3"/>
      <c r="I329" s="3"/>
      <c r="J329" s="3"/>
      <c r="K329" s="3"/>
      <c r="L329" s="3"/>
      <c r="M329" s="3"/>
      <c r="N329" s="3"/>
      <c r="O329" s="3"/>
    </row>
    <row r="330" spans="1:15" x14ac:dyDescent="0.25">
      <c r="A330" s="3"/>
      <c r="B330" s="3"/>
      <c r="C330" s="3"/>
      <c r="D330" s="3"/>
      <c r="E330" s="3"/>
      <c r="F330" s="3"/>
      <c r="G330" s="3"/>
      <c r="H330" s="3"/>
      <c r="I330" s="3"/>
      <c r="J330" s="3"/>
      <c r="K330" s="3"/>
      <c r="L330" s="3"/>
      <c r="M330" s="3"/>
      <c r="N330" s="3"/>
      <c r="O330" s="3"/>
    </row>
    <row r="331" spans="1:15" x14ac:dyDescent="0.25">
      <c r="A331" s="3"/>
      <c r="B331" s="3"/>
      <c r="C331" s="3"/>
      <c r="D331" s="3"/>
      <c r="E331" s="3"/>
      <c r="F331" s="3"/>
      <c r="G331" s="3"/>
      <c r="H331" s="3"/>
      <c r="I331" s="3"/>
      <c r="J331" s="3"/>
      <c r="K331" s="3"/>
      <c r="L331" s="3"/>
      <c r="M331" s="3"/>
      <c r="N331" s="3"/>
      <c r="O331" s="3"/>
    </row>
    <row r="332" spans="1:15" x14ac:dyDescent="0.25">
      <c r="A332" s="3"/>
      <c r="B332" s="3"/>
      <c r="C332" s="3"/>
      <c r="D332" s="3"/>
      <c r="E332" s="3"/>
      <c r="F332" s="3"/>
      <c r="G332" s="3"/>
      <c r="H332" s="3"/>
      <c r="I332" s="3"/>
      <c r="J332" s="3"/>
      <c r="K332" s="3"/>
      <c r="L332" s="3"/>
      <c r="M332" s="3"/>
      <c r="N332" s="3"/>
      <c r="O332" s="3"/>
    </row>
    <row r="333" spans="1:15" x14ac:dyDescent="0.25">
      <c r="A333" s="3"/>
      <c r="B333" s="3"/>
      <c r="C333" s="3"/>
      <c r="D333" s="3"/>
      <c r="E333" s="3"/>
      <c r="F333" s="3"/>
      <c r="G333" s="3"/>
      <c r="H333" s="3"/>
      <c r="I333" s="3"/>
      <c r="J333" s="3"/>
      <c r="K333" s="3"/>
      <c r="L333" s="3"/>
      <c r="M333" s="3"/>
      <c r="N333" s="3"/>
      <c r="O333" s="3"/>
    </row>
    <row r="334" spans="1:15" x14ac:dyDescent="0.25">
      <c r="A334" s="3"/>
      <c r="B334" s="3"/>
      <c r="C334" s="3"/>
      <c r="D334" s="3"/>
      <c r="E334" s="3"/>
      <c r="F334" s="3"/>
      <c r="G334" s="3"/>
      <c r="H334" s="3"/>
      <c r="I334" s="3"/>
      <c r="J334" s="3"/>
      <c r="K334" s="3"/>
      <c r="L334" s="3"/>
      <c r="M334" s="3"/>
      <c r="N334" s="3"/>
      <c r="O334" s="3"/>
    </row>
    <row r="335" spans="1:15" x14ac:dyDescent="0.25">
      <c r="A335" s="3"/>
      <c r="B335" s="3"/>
      <c r="C335" s="3"/>
      <c r="D335" s="3"/>
      <c r="E335" s="3"/>
      <c r="F335" s="3"/>
      <c r="G335" s="3"/>
      <c r="H335" s="3"/>
      <c r="I335" s="3"/>
      <c r="J335" s="3"/>
      <c r="K335" s="3"/>
      <c r="L335" s="3"/>
      <c r="M335" s="3"/>
      <c r="N335" s="3"/>
      <c r="O335" s="3"/>
    </row>
    <row r="336" spans="1:15" x14ac:dyDescent="0.25">
      <c r="A336" s="3"/>
      <c r="B336" s="3"/>
      <c r="C336" s="3"/>
      <c r="D336" s="3"/>
      <c r="E336" s="3"/>
      <c r="F336" s="3"/>
      <c r="G336" s="3"/>
      <c r="H336" s="3"/>
      <c r="I336" s="3"/>
      <c r="J336" s="3"/>
      <c r="K336" s="3"/>
      <c r="L336" s="3"/>
      <c r="M336" s="3"/>
      <c r="N336" s="3"/>
      <c r="O336" s="3"/>
    </row>
    <row r="337" spans="1:15" x14ac:dyDescent="0.25">
      <c r="A337" s="3"/>
      <c r="B337" s="3"/>
      <c r="C337" s="3"/>
      <c r="D337" s="3"/>
      <c r="E337" s="3"/>
      <c r="F337" s="3"/>
      <c r="G337" s="3"/>
      <c r="H337" s="3"/>
      <c r="I337" s="3"/>
      <c r="J337" s="3"/>
      <c r="K337" s="3"/>
      <c r="L337" s="3"/>
      <c r="M337" s="3"/>
      <c r="N337" s="3"/>
      <c r="O337" s="3"/>
    </row>
    <row r="338" spans="1:15" x14ac:dyDescent="0.25">
      <c r="A338" s="3"/>
      <c r="B338" s="3"/>
      <c r="C338" s="3"/>
      <c r="D338" s="3"/>
      <c r="E338" s="3"/>
      <c r="F338" s="3"/>
      <c r="G338" s="3"/>
      <c r="H338" s="3"/>
      <c r="I338" s="3"/>
      <c r="J338" s="3"/>
      <c r="K338" s="3"/>
      <c r="L338" s="3"/>
      <c r="M338" s="3"/>
      <c r="N338" s="3"/>
      <c r="O338" s="3"/>
    </row>
    <row r="339" spans="1:15" x14ac:dyDescent="0.25">
      <c r="A339" s="3"/>
      <c r="B339" s="3"/>
      <c r="C339" s="3"/>
      <c r="D339" s="3"/>
      <c r="E339" s="3"/>
      <c r="F339" s="3"/>
      <c r="G339" s="3"/>
      <c r="H339" s="3"/>
      <c r="I339" s="3"/>
      <c r="J339" s="3"/>
      <c r="K339" s="3"/>
      <c r="L339" s="3"/>
      <c r="M339" s="3"/>
      <c r="N339" s="3"/>
      <c r="O339" s="3"/>
    </row>
    <row r="340" spans="1:15" x14ac:dyDescent="0.25">
      <c r="A340" s="3"/>
      <c r="B340" s="3"/>
      <c r="C340" s="3"/>
      <c r="D340" s="3"/>
      <c r="E340" s="3"/>
      <c r="F340" s="3"/>
      <c r="G340" s="3"/>
      <c r="H340" s="3"/>
      <c r="I340" s="3"/>
      <c r="J340" s="3"/>
      <c r="K340" s="3"/>
      <c r="L340" s="3"/>
      <c r="M340" s="3"/>
      <c r="N340" s="3"/>
      <c r="O340" s="3"/>
    </row>
    <row r="341" spans="1:15" x14ac:dyDescent="0.25">
      <c r="A341" s="3"/>
      <c r="B341" s="3"/>
      <c r="C341" s="3"/>
      <c r="D341" s="3"/>
      <c r="E341" s="3"/>
      <c r="F341" s="3"/>
      <c r="G341" s="3"/>
      <c r="H341" s="3"/>
      <c r="I341" s="3"/>
      <c r="J341" s="3"/>
      <c r="K341" s="3"/>
      <c r="L341" s="3"/>
      <c r="M341" s="3"/>
      <c r="N341" s="3"/>
      <c r="O341" s="3"/>
    </row>
    <row r="342" spans="1:15" x14ac:dyDescent="0.25">
      <c r="A342" s="3"/>
      <c r="B342" s="3"/>
      <c r="C342" s="3"/>
      <c r="D342" s="3"/>
      <c r="E342" s="3"/>
      <c r="F342" s="3"/>
      <c r="G342" s="3"/>
      <c r="H342" s="3"/>
      <c r="I342" s="3"/>
      <c r="J342" s="3"/>
      <c r="K342" s="3"/>
      <c r="L342" s="3"/>
      <c r="M342" s="3"/>
      <c r="N342" s="3"/>
      <c r="O342" s="3"/>
    </row>
    <row r="343" spans="1:15" x14ac:dyDescent="0.25">
      <c r="A343" s="3"/>
      <c r="B343" s="3"/>
      <c r="C343" s="3"/>
      <c r="D343" s="3"/>
      <c r="E343" s="3"/>
      <c r="F343" s="3"/>
      <c r="G343" s="3"/>
      <c r="H343" s="3"/>
      <c r="I343" s="3"/>
      <c r="J343" s="3"/>
      <c r="K343" s="3"/>
      <c r="L343" s="3"/>
      <c r="M343" s="3"/>
      <c r="N343" s="3"/>
      <c r="O343" s="3"/>
    </row>
    <row r="344" spans="1:15" x14ac:dyDescent="0.25">
      <c r="A344" s="3"/>
      <c r="B344" s="3"/>
      <c r="C344" s="3"/>
      <c r="D344" s="3"/>
      <c r="E344" s="3"/>
      <c r="F344" s="3"/>
      <c r="G344" s="3"/>
      <c r="H344" s="3"/>
      <c r="I344" s="3"/>
      <c r="J344" s="3"/>
      <c r="K344" s="3"/>
      <c r="L344" s="3"/>
      <c r="M344" s="3"/>
      <c r="N344" s="3"/>
      <c r="O344" s="3"/>
    </row>
    <row r="345" spans="1:15" x14ac:dyDescent="0.25">
      <c r="A345" s="3"/>
      <c r="B345" s="3"/>
      <c r="C345" s="3"/>
      <c r="D345" s="3"/>
      <c r="E345" s="3"/>
      <c r="F345" s="3"/>
      <c r="G345" s="3"/>
      <c r="H345" s="3"/>
      <c r="I345" s="3"/>
      <c r="J345" s="3"/>
      <c r="K345" s="3"/>
      <c r="L345" s="3"/>
      <c r="M345" s="3"/>
      <c r="N345" s="3"/>
      <c r="O345" s="3"/>
    </row>
    <row r="346" spans="1:15" x14ac:dyDescent="0.25">
      <c r="A346" s="3"/>
      <c r="B346" s="3"/>
      <c r="C346" s="3"/>
      <c r="D346" s="3"/>
      <c r="E346" s="3"/>
      <c r="F346" s="3"/>
      <c r="G346" s="3"/>
      <c r="H346" s="3"/>
      <c r="I346" s="3"/>
      <c r="J346" s="3"/>
      <c r="K346" s="3"/>
      <c r="L346" s="3"/>
      <c r="M346" s="3"/>
      <c r="N346" s="3"/>
      <c r="O346" s="3"/>
    </row>
    <row r="347" spans="1:15" x14ac:dyDescent="0.25">
      <c r="A347" s="3"/>
      <c r="B347" s="3"/>
      <c r="C347" s="3"/>
      <c r="D347" s="3"/>
      <c r="E347" s="3"/>
      <c r="F347" s="3"/>
      <c r="G347" s="3"/>
      <c r="H347" s="3"/>
      <c r="I347" s="3"/>
      <c r="J347" s="3"/>
      <c r="K347" s="3"/>
      <c r="L347" s="3"/>
      <c r="M347" s="3"/>
      <c r="N347" s="3"/>
      <c r="O347" s="3"/>
    </row>
    <row r="348" spans="1:15" x14ac:dyDescent="0.25">
      <c r="A348" s="3"/>
      <c r="B348" s="3"/>
      <c r="C348" s="3"/>
      <c r="D348" s="3"/>
      <c r="E348" s="3"/>
      <c r="F348" s="3"/>
      <c r="G348" s="3"/>
      <c r="H348" s="3"/>
      <c r="I348" s="3"/>
      <c r="J348" s="3"/>
      <c r="K348" s="3"/>
      <c r="L348" s="3"/>
      <c r="M348" s="3"/>
      <c r="N348" s="3"/>
      <c r="O348" s="3"/>
    </row>
    <row r="349" spans="1:15" x14ac:dyDescent="0.25">
      <c r="A349" s="3"/>
      <c r="B349" s="3"/>
      <c r="C349" s="3"/>
      <c r="D349" s="3"/>
      <c r="E349" s="3"/>
      <c r="F349" s="3"/>
      <c r="G349" s="3"/>
      <c r="H349" s="3"/>
      <c r="I349" s="3"/>
      <c r="J349" s="3"/>
      <c r="K349" s="3"/>
      <c r="L349" s="3"/>
      <c r="M349" s="3"/>
      <c r="N349" s="3"/>
      <c r="O349" s="3"/>
    </row>
    <row r="350" spans="1:15" x14ac:dyDescent="0.25">
      <c r="A350" s="3"/>
      <c r="B350" s="3"/>
      <c r="C350" s="3"/>
      <c r="D350" s="3"/>
      <c r="E350" s="3"/>
      <c r="F350" s="3"/>
      <c r="G350" s="3"/>
      <c r="H350" s="3"/>
      <c r="I350" s="3"/>
      <c r="J350" s="3"/>
      <c r="K350" s="3"/>
      <c r="L350" s="3"/>
      <c r="M350" s="3"/>
      <c r="N350" s="3"/>
      <c r="O350" s="3"/>
    </row>
  </sheetData>
  <pageMargins left="0.7" right="0.7" top="0.75" bottom="0.75" header="0.3" footer="0.3"/>
  <pageSetup paperSize="9" orientation="portrait" horizontalDpi="300" verticalDpi="300"/>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TOC</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daniel capistrano</cp:lastModifiedBy>
  <dcterms:created xsi:type="dcterms:W3CDTF">2021-01-17T17:59:46Z</dcterms:created>
  <dcterms:modified xsi:type="dcterms:W3CDTF">2021-01-18T18:34:32Z</dcterms:modified>
</cp:coreProperties>
</file>